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70" yWindow="150" windowWidth="15135" windowHeight="8130" tabRatio="862"/>
  </bookViews>
  <sheets>
    <sheet name="cost classfication" sheetId="4" r:id="rId1"/>
    <sheet name="traveling" sheetId="22" state="hidden" r:id="rId2"/>
    <sheet name="Sheet2" sheetId="23" state="hidden" r:id="rId3"/>
    <sheet name="Sheet3" sheetId="24" state="hidden" r:id="rId4"/>
    <sheet name="other cost" sheetId="30" state="hidden" r:id="rId5"/>
  </sheets>
  <definedNames>
    <definedName name="_xlnm.Print_Area" localSheetId="0">'cost classfication'!$B$34:$AB$60</definedName>
  </definedNames>
  <calcPr calcId="124519"/>
</workbook>
</file>

<file path=xl/calcChain.xml><?xml version="1.0" encoding="utf-8"?>
<calcChain xmlns="http://schemas.openxmlformats.org/spreadsheetml/2006/main">
  <c r="AB84" i="4"/>
  <c r="AB90"/>
  <c r="Y133"/>
  <c r="AB117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B75"/>
  <c r="AB76"/>
  <c r="AB77"/>
  <c r="AB78"/>
  <c r="AB79"/>
  <c r="AB80"/>
  <c r="AB81"/>
  <c r="AB82"/>
  <c r="AB83"/>
  <c r="AB85"/>
  <c r="AB86"/>
  <c r="AB87"/>
  <c r="AB88"/>
  <c r="AB89"/>
  <c r="AB91"/>
  <c r="AB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74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F59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41"/>
  <c r="AB42"/>
  <c r="AB43"/>
  <c r="AB59" s="1"/>
  <c r="AB44"/>
  <c r="AB45"/>
  <c r="AB46"/>
  <c r="AB47"/>
  <c r="AB48"/>
  <c r="AB49"/>
  <c r="AB50"/>
  <c r="AB51"/>
  <c r="AB52"/>
  <c r="AB53"/>
  <c r="AB54"/>
  <c r="AB55"/>
  <c r="AB56"/>
  <c r="AB57"/>
  <c r="AB58"/>
  <c r="AB41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B26"/>
  <c r="AB14"/>
  <c r="AB9"/>
  <c r="AB10"/>
  <c r="AB11"/>
  <c r="AB12"/>
  <c r="AB13"/>
  <c r="AB15"/>
  <c r="AB16"/>
  <c r="AB17"/>
  <c r="AB18"/>
  <c r="AB19"/>
  <c r="AB20"/>
  <c r="AB21"/>
  <c r="AB22"/>
  <c r="AB23"/>
  <c r="AB24"/>
  <c r="AB25"/>
  <c r="AB8"/>
  <c r="AA9" l="1"/>
  <c r="AA10"/>
  <c r="AA11"/>
  <c r="AA12"/>
  <c r="AA13"/>
  <c r="AA14"/>
  <c r="AA15"/>
  <c r="AA26" s="1"/>
  <c r="AA16"/>
  <c r="AA17"/>
  <c r="AA18"/>
  <c r="AA19"/>
  <c r="AA20"/>
  <c r="AA21"/>
  <c r="AA22"/>
  <c r="AA23"/>
  <c r="AA24"/>
  <c r="AA25"/>
  <c r="AA8"/>
  <c r="F135"/>
  <c r="K135"/>
  <c r="Y135"/>
  <c r="AB135" l="1"/>
  <c r="G121"/>
  <c r="AB121"/>
  <c r="F118" l="1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F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Z133"/>
  <c r="AA133"/>
  <c r="AB133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G135"/>
  <c r="H135"/>
  <c r="I135"/>
  <c r="J135"/>
  <c r="L135"/>
  <c r="M135"/>
  <c r="N135"/>
  <c r="O135"/>
  <c r="P135"/>
  <c r="Q135"/>
  <c r="R135"/>
  <c r="S135"/>
  <c r="T135"/>
  <c r="U135"/>
  <c r="V135"/>
  <c r="W135"/>
  <c r="X135"/>
  <c r="Z135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F117"/>
  <c r="E135" l="1"/>
  <c r="D135"/>
  <c r="E92"/>
  <c r="D92"/>
  <c r="E59"/>
  <c r="D59"/>
  <c r="E26" i="22" l="1"/>
  <c r="F14" i="30" l="1"/>
  <c r="F15"/>
  <c r="F16"/>
  <c r="F17"/>
  <c r="F18"/>
  <c r="F19"/>
  <c r="F20"/>
  <c r="F21"/>
  <c r="F22"/>
  <c r="F23"/>
  <c r="F24"/>
  <c r="F25"/>
  <c r="F26"/>
  <c r="F27"/>
  <c r="F13"/>
  <c r="F4"/>
  <c r="F11"/>
  <c r="D26" i="4"/>
  <c r="E26"/>
  <c r="F10" i="30"/>
  <c r="F28" l="1"/>
  <c r="E35" i="23" l="1"/>
  <c r="F13" i="24"/>
  <c r="C13"/>
  <c r="D13"/>
  <c r="E13"/>
  <c r="H8"/>
  <c r="H9"/>
  <c r="H10"/>
  <c r="H11"/>
  <c r="H12"/>
  <c r="H7"/>
  <c r="H13" s="1"/>
  <c r="G8" l="1"/>
  <c r="G9"/>
  <c r="G10"/>
  <c r="G11"/>
  <c r="G12"/>
  <c r="G7"/>
  <c r="G13" s="1"/>
</calcChain>
</file>

<file path=xl/sharedStrings.xml><?xml version="1.0" encoding="utf-8"?>
<sst xmlns="http://schemas.openxmlformats.org/spreadsheetml/2006/main" count="477" uniqueCount="166">
  <si>
    <t>රත්නපුර දිස්ත්‍රික්කය</t>
  </si>
  <si>
    <t>උපත්</t>
  </si>
  <si>
    <t>විවාහ</t>
  </si>
  <si>
    <t>රෝග</t>
  </si>
  <si>
    <t>මරණ</t>
  </si>
  <si>
    <t>එකතුව</t>
  </si>
  <si>
    <t>සංඛ්‍යාව</t>
  </si>
  <si>
    <t>අත්තිකාරම් ප්‍රතිපූර්ණය කිරීමේ අයදුම් පත්‍රය</t>
  </si>
  <si>
    <t>රත්නපුර</t>
  </si>
  <si>
    <t>කුරුවිට</t>
  </si>
  <si>
    <t>ඇහැළියගොඩ</t>
  </si>
  <si>
    <t>නිවිතිගල</t>
  </si>
  <si>
    <t>අයගම</t>
  </si>
  <si>
    <t>පැල්මඩුල්ල</t>
  </si>
  <si>
    <t>ගොඩකවෙල</t>
  </si>
  <si>
    <t>ඉඹුල්පේ</t>
  </si>
  <si>
    <t>කලවාන</t>
  </si>
  <si>
    <t>වැලිගෙපොල</t>
  </si>
  <si>
    <t>බලංගොඩ</t>
  </si>
  <si>
    <t>කොලොන්න</t>
  </si>
  <si>
    <t>ඇඹිලිපිටිය</t>
  </si>
  <si>
    <t>කහවත්ත</t>
  </si>
  <si>
    <t>ඇලපාත</t>
  </si>
  <si>
    <t>ඕපනායක</t>
  </si>
  <si>
    <t>කිරිඇල්ල</t>
  </si>
  <si>
    <t>අනු අංකය</t>
  </si>
  <si>
    <t>දි.ලේ.කා</t>
  </si>
  <si>
    <t>කේ.ඒ.එච්.සමීර ජයසිංහ</t>
  </si>
  <si>
    <t xml:space="preserve">මුදල </t>
  </si>
  <si>
    <t>ස.අ.ලි.ගමන් වියදම්</t>
  </si>
  <si>
    <t>වියදම් වර්ගීකරණය</t>
  </si>
  <si>
    <r>
      <rPr>
        <sz val="9"/>
        <color theme="1"/>
        <rFont val="Iskoola Pota"/>
        <family val="2"/>
      </rPr>
      <t>මුදල</t>
    </r>
    <r>
      <rPr>
        <sz val="9"/>
        <color theme="1"/>
        <rFont val="Mi-Pathum"/>
      </rPr>
      <t xml:space="preserve"> </t>
    </r>
  </si>
  <si>
    <t>සකස් කලේ</t>
  </si>
  <si>
    <t>මුදල</t>
  </si>
  <si>
    <r>
      <rPr>
        <sz val="9"/>
        <color theme="1"/>
        <rFont val="Iskoola Pota"/>
        <family val="2"/>
      </rPr>
      <t>මුදල</t>
    </r>
    <r>
      <rPr>
        <sz val="9"/>
        <color theme="1"/>
        <rFont val="Mi-Pathum"/>
      </rPr>
      <t xml:space="preserve">  </t>
    </r>
  </si>
  <si>
    <t>ප්‍රා.ලේ. කාර්යාලය</t>
  </si>
  <si>
    <r>
      <rPr>
        <sz val="12"/>
        <color theme="1"/>
        <rFont val="Wingdings"/>
        <charset val="2"/>
      </rPr>
      <t>«</t>
    </r>
    <r>
      <rPr>
        <sz val="12"/>
        <color theme="1"/>
        <rFont val="Mi-Pathum"/>
      </rPr>
      <t xml:space="preserve"> වෙනත් ලෙස දක්වා ඇති ගෙවීම් විස්තර පහත දැක්වේ</t>
    </r>
  </si>
  <si>
    <t>සිප්දොර</t>
  </si>
  <si>
    <t>උප ලේඛණ අංක 01</t>
  </si>
  <si>
    <t>අදාල මාසය</t>
  </si>
  <si>
    <t>ප්‍රතිපූර්ණ අයදුම්පත් අංකය</t>
  </si>
  <si>
    <t>කාළ පරිච්ඡේදය</t>
  </si>
  <si>
    <t xml:space="preserve"> ඉල්ලුම්කල මුදල </t>
  </si>
  <si>
    <t>ඉල්ලුම්කල දිනය</t>
  </si>
  <si>
    <t>ලද දිනය</t>
  </si>
  <si>
    <t>2013.02.01 සිට 2012.02.14</t>
  </si>
  <si>
    <t>2013.02.15</t>
  </si>
  <si>
    <t>2013.02.15 සිට 2012.02.28</t>
  </si>
  <si>
    <t>2013.03.04</t>
  </si>
  <si>
    <t>2013.03.01 සිට 2012.03.11</t>
  </si>
  <si>
    <t>2013.03.12</t>
  </si>
  <si>
    <t>2013.03.12 සිට 2012.03.21</t>
  </si>
  <si>
    <t>2013.03.22</t>
  </si>
  <si>
    <t>2013.03.22 සිට 2012.03.31</t>
  </si>
  <si>
    <t>2013.04.10</t>
  </si>
  <si>
    <t>2013.04.01 සිට 2012.04.30</t>
  </si>
  <si>
    <t>2013.05.07</t>
  </si>
  <si>
    <t>2013.05.01 සිට 2012.05.15</t>
  </si>
  <si>
    <t>2013.05.20</t>
  </si>
  <si>
    <t>2013.05.16 සිට 2012.05.31</t>
  </si>
  <si>
    <t>2013.06.05</t>
  </si>
  <si>
    <t>2013.06.01 සිට 2012.06.10</t>
  </si>
  <si>
    <t>2013.06.10</t>
  </si>
  <si>
    <t>2013.06.11 සිට 2012.06.30</t>
  </si>
  <si>
    <t>2013.07.02</t>
  </si>
  <si>
    <t>2013.07.01 සිට 2012.07.12</t>
  </si>
  <si>
    <t>2013.07.17</t>
  </si>
  <si>
    <t>2013.07.13 සිට 2012.07.24</t>
  </si>
  <si>
    <t>2013.07.29</t>
  </si>
  <si>
    <t>2013.07.25 සිට 2012.07.31</t>
  </si>
  <si>
    <t>2013.08.05</t>
  </si>
  <si>
    <t>2013.03.27</t>
  </si>
  <si>
    <t>2013.04.11</t>
  </si>
  <si>
    <t>2013.05.23</t>
  </si>
  <si>
    <t>2013.06.04</t>
  </si>
  <si>
    <t>2013.06.27</t>
  </si>
  <si>
    <t>2013..07.24</t>
  </si>
  <si>
    <t>2031.03.06</t>
  </si>
  <si>
    <t>2013.08.07</t>
  </si>
  <si>
    <t>2013.08.01සිට 2013.08.05</t>
  </si>
  <si>
    <t>2013.08.06සිට 2013.08.16</t>
  </si>
  <si>
    <t>2013.08.16</t>
  </si>
  <si>
    <t>2013.08.17සිට 2013.08.23</t>
  </si>
  <si>
    <t>2013.08.23</t>
  </si>
  <si>
    <t>2013.08.24සිට 2013.08.28</t>
  </si>
  <si>
    <t>2013.08.29</t>
  </si>
  <si>
    <t>2013.08.29සිට 2013.08.31</t>
  </si>
  <si>
    <t>2013.09.04</t>
  </si>
  <si>
    <t>2013.09.01සිට 2013.09.11</t>
  </si>
  <si>
    <t>2013.09.13</t>
  </si>
  <si>
    <t>2013.09.12සිට 2013.09.16</t>
  </si>
  <si>
    <t>2013.09.18</t>
  </si>
  <si>
    <t>2013.08.15</t>
  </si>
  <si>
    <t>2013.08.28</t>
  </si>
  <si>
    <t>2013.09.09</t>
  </si>
  <si>
    <t>2013.10.02</t>
  </si>
  <si>
    <t>2013.09.17සිට 2013.09.24</t>
  </si>
  <si>
    <t>2013.09.25</t>
  </si>
  <si>
    <t>ප්‍රතිලාභි හිමිකම් ගෙවීම්</t>
  </si>
  <si>
    <t>2013.09.30 දිනට</t>
  </si>
  <si>
    <t>සමෘද්ධි සමාජ ආරක්ෂණ අරමුදල - රත්නපුර දිස්ත්‍රික්කය</t>
  </si>
  <si>
    <t>වියදම් වර්ගය</t>
  </si>
  <si>
    <t>2013.01.01 සිට 2013.08.31 දක්වා ගෙවීම්</t>
  </si>
  <si>
    <t xml:space="preserve">සංඛ්‍යාව </t>
  </si>
  <si>
    <t>2013.09.01 දින සිට 2013.09.30 දින දක්වා ගෙවීම්</t>
  </si>
  <si>
    <t>සමුච්චිතය</t>
  </si>
  <si>
    <t>විවාහ රු 3000/=</t>
  </si>
  <si>
    <t>විවාහ රු 5000/=</t>
  </si>
  <si>
    <t>2013.10.09</t>
  </si>
  <si>
    <t>2013.10.01සිට 2013.10.08</t>
  </si>
  <si>
    <t>2013.10.09සිට 2013.10.21</t>
  </si>
  <si>
    <t>2013.10.22සිට 2013.10.25</t>
  </si>
  <si>
    <t>2013.10.26සිට 2013.10.30</t>
  </si>
  <si>
    <t>2013.11.04</t>
  </si>
  <si>
    <t>2013.11.01සිට 2013.11.15</t>
  </si>
  <si>
    <t>2013.11.18</t>
  </si>
  <si>
    <t>2013.10.10</t>
  </si>
  <si>
    <t>2013.10.23</t>
  </si>
  <si>
    <t>2013.11.09</t>
  </si>
  <si>
    <t>2013.10.25</t>
  </si>
  <si>
    <t>2013.11.16සිට 2013.11.25</t>
  </si>
  <si>
    <t>2013.11.26</t>
  </si>
  <si>
    <t>2013.11.26සිට 2013.11.29</t>
  </si>
  <si>
    <t>2013.11.29</t>
  </si>
  <si>
    <t>සමෘද්ධි සමාජ ආරක්ෂණ අරමුදල</t>
  </si>
  <si>
    <t>අත්තිකාරම් ප්‍රතිපූර්ණය කිරීමේ විස්තර</t>
  </si>
  <si>
    <t>2013.09.25සිට 2013.09.30</t>
  </si>
  <si>
    <t>2013.12.13</t>
  </si>
  <si>
    <t>2013.12.06</t>
  </si>
  <si>
    <t>2013.11.20</t>
  </si>
  <si>
    <t>ගත වූ දින ගණන (රාජකාරී)</t>
  </si>
  <si>
    <t>1 අධියර</t>
  </si>
  <si>
    <t>2 අධියර</t>
  </si>
  <si>
    <t>ප්‍රතිපූර්ණ අයදුම්පත් අංක</t>
  </si>
  <si>
    <t>නිලධාරී දීමනා</t>
  </si>
  <si>
    <t>ඉන්ධන</t>
  </si>
  <si>
    <t>මුදල රු.</t>
  </si>
  <si>
    <t>රු 5000</t>
  </si>
  <si>
    <t>රු7500</t>
  </si>
  <si>
    <t>රු.10000</t>
  </si>
  <si>
    <t>රු15000</t>
  </si>
  <si>
    <t>කොට්ඨාශය</t>
  </si>
  <si>
    <t>විස්තරය</t>
  </si>
  <si>
    <t>වියදම් වර්ගීකරණයේ වෙනත් වියදම් තීරුව සදහා වර්ගීකරණය</t>
  </si>
  <si>
    <t>දිස්ත්‍රික් කාර්යාලය</t>
  </si>
  <si>
    <t>ගමන් වියදම් ගෙවීම්</t>
  </si>
  <si>
    <t>දි.ලේ.කා ( කළමණාකරු)</t>
  </si>
  <si>
    <t>දි.ලේ.කා ( ස.අ.ලිපිකරු)</t>
  </si>
  <si>
    <t>වෙනත්</t>
  </si>
  <si>
    <t>නිවුන් දරු උපත්</t>
  </si>
  <si>
    <t>2016 ජනවාරි - නොවැම්බර්  3% දීමනා ගෙවීම</t>
  </si>
  <si>
    <t>ලිපිද්‍රව්‍ය</t>
  </si>
  <si>
    <t>පරිගණක මිලදී ගැනීම</t>
  </si>
  <si>
    <t>විගණන දීමනා</t>
  </si>
  <si>
    <t xml:space="preserve"> ජනවාරි - නොවැම්බර්  3% දීමනා ගෙවීම</t>
  </si>
  <si>
    <t>මුදල  1500</t>
  </si>
  <si>
    <t>ප්‍රතිපූර්ණ අයදුම්පත් අංක 01</t>
  </si>
  <si>
    <t xml:space="preserve"> </t>
  </si>
  <si>
    <t xml:space="preserve">ප්‍රතිපූර්ණ අයදුම්පත් අංක :   18 </t>
  </si>
  <si>
    <r>
      <rPr>
        <sz val="12"/>
        <color theme="1"/>
        <rFont val="Iskoola Pota"/>
        <family val="2"/>
      </rPr>
      <t>2019.11.24</t>
    </r>
    <r>
      <rPr>
        <sz val="12"/>
        <color theme="1"/>
        <rFont val="Mi-Pathum"/>
      </rPr>
      <t xml:space="preserve"> දිනට ගෙවීම් වර්ගීකරණ වාර්තාව නිවැරදි බවත්</t>
    </r>
    <r>
      <rPr>
        <sz val="12"/>
        <color theme="1"/>
        <rFont val="Iskoola Pota"/>
        <family val="2"/>
      </rPr>
      <t>, ද්විත්ව ගෙවීම් සිදුකර නොමැති බවටත් සහතික කරමි.</t>
    </r>
  </si>
  <si>
    <t>2019.12.01 දින සිට 2019.12.27දක්වා  ප්‍රා.ලේ.කා  ප්‍රතිපූර්ණය නොකල වියදම් වර්ගීකරණය</t>
  </si>
  <si>
    <t>2019.12.01 දින සිට 2019.12.27දක්වා දි .ලේ.කා  ප්‍රතිපූර්ණය නොකල වියදම් වර්ගීකරණය</t>
  </si>
  <si>
    <t>2019.11.24 දින සිට 2019.11.30දක්වා  දි.ලේ.කා  ප්‍රතිපූර්ණය නොකල වියදම් වර්ගීකරණය</t>
  </si>
  <si>
    <t>2019.11.25 දින සිට 2019.12.27දක්වා   ප්‍රතිපූර්ණය නොකල වියදම් වර්ගීකරණය</t>
  </si>
  <si>
    <t>3% කොමිස්</t>
  </si>
  <si>
    <r>
      <rPr>
        <sz val="12"/>
        <color theme="1"/>
        <rFont val="Iskoola Pota"/>
        <family val="2"/>
      </rPr>
      <t>2019.12.27</t>
    </r>
    <r>
      <rPr>
        <sz val="12"/>
        <color theme="1"/>
        <rFont val="Mi-Pathum"/>
      </rPr>
      <t xml:space="preserve"> දිනට ගෙවීම් වර්ගීකරණ වාර්තාව නිවැරදි බවත්</t>
    </r>
    <r>
      <rPr>
        <sz val="12"/>
        <color theme="1"/>
        <rFont val="Iskoola Pota"/>
        <family val="2"/>
      </rPr>
      <t>, ද්විත්ව ගෙවීම් සිදුකර නොමැති බවටත් සහතික කරමි.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</si>
</sst>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Mi-Pathum"/>
    </font>
    <font>
      <b/>
      <u/>
      <sz val="14"/>
      <color theme="1"/>
      <name val="Mi-Pathum"/>
    </font>
    <font>
      <sz val="12"/>
      <color theme="1"/>
      <name val="Times New Roman"/>
      <family val="1"/>
    </font>
    <font>
      <b/>
      <u/>
      <sz val="14"/>
      <color theme="1"/>
      <name val="Iskoola Pota"/>
      <family val="2"/>
    </font>
    <font>
      <sz val="12"/>
      <color theme="1"/>
      <name val="Iskoola Pota"/>
      <family val="2"/>
    </font>
    <font>
      <sz val="11"/>
      <color theme="1"/>
      <name val="Iskoola Pota"/>
      <family val="2"/>
    </font>
    <font>
      <sz val="10"/>
      <color theme="1"/>
      <name val="Iskoola Pota"/>
      <family val="2"/>
    </font>
    <font>
      <sz val="10"/>
      <color theme="1"/>
      <name val="Mi-Pathum"/>
    </font>
    <font>
      <b/>
      <sz val="11"/>
      <color theme="1"/>
      <name val="Calibri"/>
      <family val="2"/>
      <scheme val="minor"/>
    </font>
    <font>
      <b/>
      <sz val="14"/>
      <color theme="1"/>
      <name val="Iskoola Pota"/>
      <family val="2"/>
    </font>
    <font>
      <sz val="8"/>
      <color theme="1"/>
      <name val="Times New Roman"/>
      <family val="1"/>
    </font>
    <font>
      <sz val="9"/>
      <color theme="1"/>
      <name val="Iskoola Pota"/>
      <family val="2"/>
    </font>
    <font>
      <sz val="9"/>
      <color theme="1"/>
      <name val="Mi-Pathum"/>
    </font>
    <font>
      <sz val="10"/>
      <name val="Iskoola Pota"/>
      <family val="2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Wingdings"/>
      <charset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name val="Iskoola Pota"/>
      <family val="2"/>
    </font>
    <font>
      <b/>
      <sz val="12"/>
      <name val="Iskoola Pota"/>
      <family val="2"/>
    </font>
    <font>
      <sz val="11"/>
      <color theme="1"/>
      <name val="Calibri"/>
      <family val="2"/>
    </font>
    <font>
      <sz val="13"/>
      <name val="Iskoola Pota"/>
      <family val="2"/>
    </font>
    <font>
      <sz val="13"/>
      <color theme="1"/>
      <name val="Iskoola Pota"/>
      <family val="2"/>
    </font>
    <font>
      <b/>
      <u/>
      <sz val="12"/>
      <name val="Mi-Pathum"/>
    </font>
    <font>
      <b/>
      <sz val="12"/>
      <name val="Calibri"/>
      <family val="2"/>
      <scheme val="minor"/>
    </font>
    <font>
      <sz val="6"/>
      <color theme="1"/>
      <name val="Arial"/>
      <family val="2"/>
    </font>
    <font>
      <sz val="8"/>
      <name val="Arial"/>
      <family val="2"/>
    </font>
    <font>
      <b/>
      <sz val="13"/>
      <color theme="1"/>
      <name val="Iskoola Pota"/>
      <family val="2"/>
    </font>
    <font>
      <sz val="8"/>
      <color theme="1"/>
      <name val="Iskoola Pota"/>
      <family val="2"/>
    </font>
    <font>
      <sz val="8"/>
      <color theme="0"/>
      <name val="Arial"/>
      <family val="2"/>
    </font>
    <font>
      <sz val="13"/>
      <color theme="1"/>
      <name val="Arial"/>
      <family val="2"/>
    </font>
    <font>
      <sz val="12"/>
      <name val="Iskoola Pota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4" fillId="0" borderId="0" xfId="0" applyFont="1" applyBorder="1"/>
    <xf numFmtId="43" fontId="4" fillId="0" borderId="0" xfId="1" applyFont="1" applyBorder="1"/>
    <xf numFmtId="43" fontId="2" fillId="0" borderId="0" xfId="1" applyFont="1"/>
    <xf numFmtId="0" fontId="6" fillId="0" borderId="1" xfId="0" applyFont="1" applyBorder="1" applyAlignment="1">
      <alignment horizontal="center" vertical="center" textRotation="90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/>
    <xf numFmtId="0" fontId="12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0" fontId="15" fillId="0" borderId="1" xfId="0" applyFont="1" applyBorder="1"/>
    <xf numFmtId="0" fontId="15" fillId="0" borderId="1" xfId="0" applyFont="1" applyFill="1" applyBorder="1"/>
    <xf numFmtId="0" fontId="8" fillId="0" borderId="2" xfId="0" applyFont="1" applyBorder="1"/>
    <xf numFmtId="0" fontId="1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1" applyNumberFormat="1" applyFont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2" fontId="0" fillId="0" borderId="0" xfId="0" applyNumberFormat="1"/>
    <xf numFmtId="0" fontId="16" fillId="0" borderId="0" xfId="0" applyFont="1" applyAlignment="1"/>
    <xf numFmtId="0" fontId="19" fillId="0" borderId="1" xfId="0" applyFont="1" applyBorder="1" applyAlignment="1">
      <alignment horizontal="center"/>
    </xf>
    <xf numFmtId="2" fontId="19" fillId="0" borderId="1" xfId="0" applyNumberFormat="1" applyFont="1" applyBorder="1"/>
    <xf numFmtId="0" fontId="19" fillId="0" borderId="1" xfId="0" applyFont="1" applyBorder="1"/>
    <xf numFmtId="0" fontId="19" fillId="0" borderId="2" xfId="0" applyFont="1" applyBorder="1"/>
    <xf numFmtId="2" fontId="19" fillId="0" borderId="2" xfId="0" applyNumberFormat="1" applyFont="1" applyBorder="1"/>
    <xf numFmtId="2" fontId="12" fillId="0" borderId="2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0" fontId="27" fillId="0" borderId="1" xfId="0" applyFont="1" applyBorder="1"/>
    <xf numFmtId="2" fontId="27" fillId="0" borderId="0" xfId="0" applyNumberFormat="1" applyFont="1" applyBorder="1"/>
    <xf numFmtId="1" fontId="12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43" fontId="0" fillId="0" borderId="0" xfId="0" applyNumberFormat="1"/>
    <xf numFmtId="0" fontId="30" fillId="0" borderId="1" xfId="0" applyFont="1" applyBorder="1" applyAlignment="1">
      <alignment horizontal="center" vertical="center" wrapText="1"/>
    </xf>
    <xf numFmtId="0" fontId="15" fillId="2" borderId="1" xfId="0" applyFont="1" applyFill="1" applyBorder="1"/>
    <xf numFmtId="0" fontId="17" fillId="2" borderId="1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left"/>
    </xf>
    <xf numFmtId="0" fontId="29" fillId="2" borderId="0" xfId="0" applyFont="1" applyFill="1" applyBorder="1" applyAlignment="1">
      <alignment horizontal="left"/>
    </xf>
    <xf numFmtId="43" fontId="31" fillId="0" borderId="1" xfId="0" applyNumberFormat="1" applyFont="1" applyBorder="1" applyAlignment="1">
      <alignment vertical="center"/>
    </xf>
    <xf numFmtId="43" fontId="17" fillId="0" borderId="0" xfId="1" applyFont="1" applyBorder="1" applyAlignment="1">
      <alignment vertical="center"/>
    </xf>
    <xf numFmtId="2" fontId="17" fillId="0" borderId="0" xfId="0" applyNumberFormat="1" applyFont="1"/>
    <xf numFmtId="2" fontId="33" fillId="0" borderId="0" xfId="0" applyNumberFormat="1" applyFont="1"/>
    <xf numFmtId="0" fontId="18" fillId="0" borderId="0" xfId="0" applyFont="1" applyBorder="1" applyAlignment="1">
      <alignment horizontal="left"/>
    </xf>
    <xf numFmtId="0" fontId="24" fillId="2" borderId="9" xfId="0" applyFont="1" applyFill="1" applyBorder="1" applyAlignment="1">
      <alignment horizontal="left"/>
    </xf>
    <xf numFmtId="43" fontId="17" fillId="0" borderId="1" xfId="0" applyNumberFormat="1" applyFont="1" applyBorder="1" applyAlignment="1">
      <alignment horizontal="center" vertical="center" wrapText="1"/>
    </xf>
    <xf numFmtId="2" fontId="27" fillId="0" borderId="25" xfId="0" applyNumberFormat="1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2" fontId="27" fillId="0" borderId="21" xfId="0" applyNumberFormat="1" applyFont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2" fontId="27" fillId="0" borderId="22" xfId="0" applyNumberFormat="1" applyFont="1" applyBorder="1" applyAlignment="1">
      <alignment horizontal="right"/>
    </xf>
    <xf numFmtId="0" fontId="26" fillId="0" borderId="1" xfId="0" applyFont="1" applyBorder="1" applyAlignment="1">
      <alignment horizontal="left"/>
    </xf>
    <xf numFmtId="0" fontId="26" fillId="0" borderId="1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center"/>
    </xf>
    <xf numFmtId="2" fontId="27" fillId="0" borderId="0" xfId="0" applyNumberFormat="1" applyFont="1" applyBorder="1" applyAlignment="1">
      <alignment horizontal="right"/>
    </xf>
    <xf numFmtId="2" fontId="27" fillId="0" borderId="20" xfId="0" applyNumberFormat="1" applyFont="1" applyBorder="1" applyAlignment="1">
      <alignment horizontal="right"/>
    </xf>
    <xf numFmtId="2" fontId="27" fillId="0" borderId="10" xfId="0" applyNumberFormat="1" applyFont="1" applyBorder="1" applyAlignment="1">
      <alignment horizontal="right"/>
    </xf>
    <xf numFmtId="43" fontId="34" fillId="2" borderId="0" xfId="0" applyNumberFormat="1" applyFont="1" applyFill="1" applyBorder="1" applyAlignment="1">
      <alignment vertical="center"/>
    </xf>
    <xf numFmtId="2" fontId="27" fillId="0" borderId="32" xfId="0" applyNumberFormat="1" applyFont="1" applyBorder="1" applyAlignment="1">
      <alignment horizontal="right"/>
    </xf>
    <xf numFmtId="2" fontId="27" fillId="0" borderId="26" xfId="0" applyNumberFormat="1" applyFont="1" applyBorder="1" applyAlignment="1">
      <alignment horizontal="right"/>
    </xf>
    <xf numFmtId="2" fontId="27" fillId="0" borderId="24" xfId="0" applyNumberFormat="1" applyFont="1" applyBorder="1" applyAlignment="1">
      <alignment horizontal="right"/>
    </xf>
    <xf numFmtId="43" fontId="35" fillId="0" borderId="1" xfId="1" applyNumberFormat="1" applyFont="1" applyBorder="1" applyAlignment="1">
      <alignment vertical="center"/>
    </xf>
    <xf numFmtId="43" fontId="35" fillId="0" borderId="7" xfId="0" applyNumberFormat="1" applyFont="1" applyBorder="1" applyAlignment="1">
      <alignment horizontal="center" vertical="center" wrapText="1"/>
    </xf>
    <xf numFmtId="43" fontId="35" fillId="0" borderId="32" xfId="0" applyNumberFormat="1" applyFont="1" applyBorder="1" applyAlignment="1">
      <alignment horizontal="center" vertical="center" wrapText="1"/>
    </xf>
    <xf numFmtId="43" fontId="35" fillId="0" borderId="21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/>
    </xf>
    <xf numFmtId="43" fontId="35" fillId="0" borderId="15" xfId="0" applyNumberFormat="1" applyFont="1" applyBorder="1" applyAlignment="1">
      <alignment horizontal="center" vertical="center" wrapText="1"/>
    </xf>
    <xf numFmtId="2" fontId="3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 vertical="center"/>
    </xf>
    <xf numFmtId="0" fontId="36" fillId="0" borderId="1" xfId="0" applyFont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36" fillId="0" borderId="1" xfId="0" applyFont="1" applyFill="1" applyBorder="1" applyAlignment="1">
      <alignment horizontal="left"/>
    </xf>
    <xf numFmtId="49" fontId="15" fillId="0" borderId="1" xfId="0" applyNumberFormat="1" applyFont="1" applyBorder="1"/>
    <xf numFmtId="0" fontId="31" fillId="2" borderId="1" xfId="0" applyFont="1" applyFill="1" applyBorder="1" applyAlignment="1">
      <alignment horizontal="center" vertical="center" wrapText="1"/>
    </xf>
    <xf numFmtId="164" fontId="31" fillId="2" borderId="1" xfId="0" applyNumberFormat="1" applyFont="1" applyFill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164" fontId="31" fillId="0" borderId="1" xfId="1" applyNumberFormat="1" applyFont="1" applyBorder="1" applyAlignment="1">
      <alignment vertical="center"/>
    </xf>
    <xf numFmtId="43" fontId="3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7" fillId="0" borderId="6" xfId="0" applyFont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/>
    </xf>
    <xf numFmtId="164" fontId="17" fillId="0" borderId="6" xfId="1" applyNumberFormat="1" applyFont="1" applyBorder="1" applyAlignment="1">
      <alignment horizontal="center" vertical="center" wrapText="1"/>
    </xf>
    <xf numFmtId="164" fontId="17" fillId="0" borderId="6" xfId="1" applyNumberFormat="1" applyFont="1" applyBorder="1" applyAlignment="1">
      <alignment vertical="center"/>
    </xf>
    <xf numFmtId="43" fontId="17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/>
    <xf numFmtId="2" fontId="0" fillId="0" borderId="0" xfId="0" applyNumberFormat="1" applyBorder="1"/>
    <xf numFmtId="43" fontId="0" fillId="0" borderId="0" xfId="0" applyNumberFormat="1" applyBorder="1"/>
    <xf numFmtId="49" fontId="15" fillId="0" borderId="6" xfId="0" applyNumberFormat="1" applyFont="1" applyBorder="1"/>
    <xf numFmtId="0" fontId="15" fillId="0" borderId="2" xfId="0" applyFont="1" applyBorder="1"/>
    <xf numFmtId="164" fontId="31" fillId="0" borderId="1" xfId="1" applyNumberFormat="1" applyFont="1" applyBorder="1" applyAlignment="1">
      <alignment horizontal="center" vertical="center" wrapText="1"/>
    </xf>
    <xf numFmtId="49" fontId="15" fillId="2" borderId="1" xfId="0" applyNumberFormat="1" applyFont="1" applyFill="1" applyBorder="1"/>
    <xf numFmtId="49" fontId="15" fillId="0" borderId="1" xfId="0" applyNumberFormat="1" applyFont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164" fontId="39" fillId="0" borderId="1" xfId="0" applyNumberFormat="1" applyFont="1" applyBorder="1" applyAlignment="1">
      <alignment horizontal="center" vertical="center" wrapText="1"/>
    </xf>
    <xf numFmtId="164" fontId="38" fillId="0" borderId="0" xfId="0" applyNumberFormat="1" applyFont="1"/>
    <xf numFmtId="0" fontId="38" fillId="0" borderId="0" xfId="0" applyFont="1"/>
    <xf numFmtId="0" fontId="18" fillId="0" borderId="0" xfId="0" applyFont="1" applyBorder="1" applyAlignment="1">
      <alignment horizontal="left"/>
    </xf>
    <xf numFmtId="0" fontId="24" fillId="2" borderId="9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6" fillId="0" borderId="0" xfId="0" applyFont="1" applyBorder="1"/>
    <xf numFmtId="0" fontId="0" fillId="0" borderId="0" xfId="0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49" fontId="15" fillId="2" borderId="0" xfId="0" applyNumberFormat="1" applyFont="1" applyFill="1" applyBorder="1"/>
    <xf numFmtId="0" fontId="17" fillId="0" borderId="0" xfId="0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center" vertical="center" wrapText="1"/>
    </xf>
    <xf numFmtId="164" fontId="17" fillId="0" borderId="0" xfId="1" applyNumberFormat="1" applyFont="1" applyBorder="1" applyAlignment="1">
      <alignment horizontal="center" vertical="center" wrapText="1"/>
    </xf>
    <xf numFmtId="164" fontId="17" fillId="0" borderId="0" xfId="1" applyNumberFormat="1" applyFont="1" applyBorder="1" applyAlignment="1">
      <alignment vertical="center"/>
    </xf>
    <xf numFmtId="43" fontId="17" fillId="0" borderId="0" xfId="0" applyNumberFormat="1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vertical="center"/>
    </xf>
    <xf numFmtId="43" fontId="31" fillId="0" borderId="0" xfId="0" applyNumberFormat="1" applyFont="1" applyBorder="1" applyAlignment="1">
      <alignment vertical="center"/>
    </xf>
    <xf numFmtId="164" fontId="0" fillId="0" borderId="0" xfId="0" applyNumberFormat="1" applyBorder="1"/>
    <xf numFmtId="49" fontId="15" fillId="0" borderId="0" xfId="0" applyNumberFormat="1" applyFont="1" applyBorder="1"/>
    <xf numFmtId="164" fontId="31" fillId="0" borderId="0" xfId="0" applyNumberFormat="1" applyFont="1" applyBorder="1" applyAlignment="1">
      <alignment horizontal="center" vertical="center" wrapText="1"/>
    </xf>
    <xf numFmtId="0" fontId="15" fillId="2" borderId="0" xfId="0" applyFont="1" applyFill="1" applyBorder="1"/>
    <xf numFmtId="0" fontId="17" fillId="2" borderId="0" xfId="0" applyFont="1" applyFill="1" applyBorder="1" applyAlignment="1">
      <alignment horizontal="center" vertical="center" wrapText="1"/>
    </xf>
    <xf numFmtId="164" fontId="17" fillId="2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39" fillId="0" borderId="0" xfId="0" applyFont="1" applyBorder="1" applyAlignment="1">
      <alignment horizontal="center" vertical="center" wrapText="1"/>
    </xf>
    <xf numFmtId="164" fontId="39" fillId="0" borderId="0" xfId="0" applyNumberFormat="1" applyFont="1" applyBorder="1" applyAlignment="1">
      <alignment horizontal="center" vertical="center" wrapText="1"/>
    </xf>
    <xf numFmtId="164" fontId="31" fillId="0" borderId="0" xfId="1" applyNumberFormat="1" applyFont="1" applyBorder="1" applyAlignment="1">
      <alignment horizontal="center" vertical="center" wrapText="1"/>
    </xf>
    <xf numFmtId="164" fontId="31" fillId="0" borderId="0" xfId="1" applyNumberFormat="1" applyFont="1" applyBorder="1" applyAlignment="1">
      <alignment vertical="center"/>
    </xf>
    <xf numFmtId="43" fontId="31" fillId="0" borderId="0" xfId="0" applyNumberFormat="1" applyFont="1" applyBorder="1" applyAlignment="1">
      <alignment horizontal="center" vertical="center" wrapText="1"/>
    </xf>
    <xf numFmtId="164" fontId="31" fillId="0" borderId="0" xfId="0" applyNumberFormat="1" applyFont="1" applyBorder="1" applyAlignment="1">
      <alignment vertical="center"/>
    </xf>
    <xf numFmtId="164" fontId="38" fillId="0" borderId="0" xfId="0" applyNumberFormat="1" applyFont="1" applyBorder="1"/>
    <xf numFmtId="0" fontId="38" fillId="0" borderId="0" xfId="0" applyFont="1" applyBorder="1"/>
    <xf numFmtId="0" fontId="31" fillId="2" borderId="0" xfId="0" applyFont="1" applyFill="1" applyBorder="1" applyAlignment="1">
      <alignment horizontal="center" vertical="center" wrapText="1"/>
    </xf>
    <xf numFmtId="164" fontId="31" fillId="2" borderId="0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12" fillId="0" borderId="0" xfId="0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2" fontId="33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 applyAlignment="1"/>
    <xf numFmtId="2" fontId="17" fillId="0" borderId="0" xfId="0" applyNumberFormat="1" applyFont="1" applyBorder="1"/>
    <xf numFmtId="0" fontId="37" fillId="0" borderId="0" xfId="0" applyFont="1" applyAlignment="1">
      <alignment horizontal="left"/>
    </xf>
    <xf numFmtId="0" fontId="37" fillId="0" borderId="0" xfId="0" applyFont="1" applyBorder="1" applyAlignment="1">
      <alignment horizontal="left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left"/>
    </xf>
    <xf numFmtId="0" fontId="29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28" fillId="2" borderId="0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24" fillId="2" borderId="9" xfId="0" applyFont="1" applyFill="1" applyBorder="1" applyAlignment="1">
      <alignment horizontal="left"/>
    </xf>
    <xf numFmtId="0" fontId="29" fillId="2" borderId="9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5" fillId="0" borderId="3" xfId="1" applyNumberFormat="1" applyFont="1" applyBorder="1" applyAlignment="1">
      <alignment horizontal="right" vertical="center"/>
    </xf>
    <xf numFmtId="2" fontId="25" fillId="0" borderId="5" xfId="1" applyNumberFormat="1" applyFont="1" applyBorder="1" applyAlignment="1">
      <alignment horizontal="right" vertical="center"/>
    </xf>
    <xf numFmtId="0" fontId="36" fillId="2" borderId="3" xfId="0" applyFont="1" applyFill="1" applyBorder="1" applyAlignment="1">
      <alignment horizontal="left"/>
    </xf>
    <xf numFmtId="0" fontId="36" fillId="2" borderId="5" xfId="0" applyFont="1" applyFill="1" applyBorder="1" applyAlignment="1">
      <alignment horizontal="left"/>
    </xf>
    <xf numFmtId="0" fontId="36" fillId="0" borderId="3" xfId="0" applyFont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18" xfId="0" applyNumberFormat="1" applyBorder="1" applyAlignment="1"/>
    <xf numFmtId="0" fontId="0" fillId="0" borderId="19" xfId="0" applyBorder="1" applyAlignment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6" fillId="0" borderId="3" xfId="0" applyFont="1" applyFill="1" applyBorder="1" applyAlignment="1">
      <alignment horizontal="left"/>
    </xf>
    <xf numFmtId="0" fontId="36" fillId="0" borderId="5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1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2" fontId="22" fillId="0" borderId="3" xfId="0" applyNumberFormat="1" applyFont="1" applyBorder="1" applyAlignment="1">
      <alignment horizontal="right"/>
    </xf>
    <xf numFmtId="2" fontId="22" fillId="0" borderId="5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2" fontId="20" fillId="0" borderId="1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right"/>
    </xf>
    <xf numFmtId="2" fontId="20" fillId="0" borderId="3" xfId="0" applyNumberFormat="1" applyFont="1" applyBorder="1" applyAlignment="1">
      <alignment horizontal="right"/>
    </xf>
    <xf numFmtId="2" fontId="20" fillId="0" borderId="5" xfId="0" applyNumberFormat="1" applyFont="1" applyBorder="1" applyAlignment="1">
      <alignment horizontal="right"/>
    </xf>
    <xf numFmtId="0" fontId="20" fillId="0" borderId="3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0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27" xfId="0" applyFont="1" applyBorder="1" applyAlignment="1">
      <alignment horizontal="left" vertical="top"/>
    </xf>
    <xf numFmtId="0" fontId="27" fillId="0" borderId="28" xfId="0" applyFont="1" applyBorder="1" applyAlignment="1">
      <alignment horizontal="left" vertical="top"/>
    </xf>
    <xf numFmtId="2" fontId="27" fillId="0" borderId="6" xfId="0" applyNumberFormat="1" applyFont="1" applyBorder="1" applyAlignment="1">
      <alignment horizontal="right"/>
    </xf>
    <xf numFmtId="2" fontId="27" fillId="0" borderId="15" xfId="0" applyNumberFormat="1" applyFont="1" applyBorder="1" applyAlignment="1">
      <alignment horizontal="right"/>
    </xf>
    <xf numFmtId="2" fontId="27" fillId="0" borderId="21" xfId="0" applyNumberFormat="1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27" fillId="0" borderId="24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6" fillId="0" borderId="6" xfId="0" applyFont="1" applyBorder="1" applyAlignment="1">
      <alignment horizontal="left" vertical="top"/>
    </xf>
    <xf numFmtId="0" fontId="26" fillId="0" borderId="7" xfId="0" applyFont="1" applyBorder="1" applyAlignment="1">
      <alignment horizontal="left" vertical="top"/>
    </xf>
    <xf numFmtId="0" fontId="27" fillId="0" borderId="29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27" fillId="0" borderId="31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27" fillId="0" borderId="22" xfId="0" applyFont="1" applyBorder="1" applyAlignment="1">
      <alignment horizontal="left"/>
    </xf>
    <xf numFmtId="0" fontId="27" fillId="0" borderId="13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27" fillId="0" borderId="9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2" fontId="27" fillId="0" borderId="24" xfId="0" applyNumberFormat="1" applyFont="1" applyBorder="1" applyAlignment="1">
      <alignment horizontal="right"/>
    </xf>
    <xf numFmtId="2" fontId="0" fillId="0" borderId="0" xfId="0" applyNumberFormat="1" applyBorder="1" applyAlignment="1"/>
    <xf numFmtId="0" fontId="0" fillId="0" borderId="0" xfId="0" applyBorder="1" applyAlignment="1"/>
    <xf numFmtId="0" fontId="11" fillId="0" borderId="2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1:AI175"/>
  <sheetViews>
    <sheetView tabSelected="1" topLeftCell="A16" workbookViewId="0">
      <selection activeCell="AD9" sqref="AD9:AE15"/>
    </sheetView>
  </sheetViews>
  <sheetFormatPr defaultRowHeight="15"/>
  <cols>
    <col min="1" max="1" width="4" customWidth="1"/>
    <col min="2" max="2" width="11.140625" customWidth="1"/>
    <col min="3" max="3" width="5.28515625" customWidth="1"/>
    <col min="4" max="4" width="3.28515625" hidden="1" customWidth="1"/>
    <col min="5" max="5" width="6.42578125" hidden="1" customWidth="1"/>
    <col min="6" max="6" width="5.140625" customWidth="1"/>
    <col min="7" max="7" width="8.42578125" customWidth="1"/>
    <col min="8" max="8" width="3.85546875" hidden="1" customWidth="1"/>
    <col min="9" max="9" width="6.42578125" hidden="1" customWidth="1"/>
    <col min="10" max="10" width="4.140625" customWidth="1"/>
    <col min="11" max="11" width="9.5703125" customWidth="1"/>
    <col min="12" max="12" width="5.5703125" customWidth="1"/>
    <col min="13" max="13" width="8.85546875" customWidth="1"/>
    <col min="14" max="14" width="4.140625" hidden="1" customWidth="1"/>
    <col min="15" max="15" width="7.28515625" hidden="1" customWidth="1"/>
    <col min="16" max="16" width="5" customWidth="1"/>
    <col min="17" max="17" width="9.7109375" customWidth="1"/>
    <col min="18" max="18" width="4.140625" customWidth="1"/>
    <col min="19" max="19" width="8.85546875" customWidth="1"/>
    <col min="20" max="20" width="5.5703125" customWidth="1"/>
    <col min="21" max="21" width="9.85546875" customWidth="1"/>
    <col min="22" max="22" width="3.42578125" customWidth="1"/>
    <col min="23" max="23" width="8" customWidth="1"/>
    <col min="24" max="24" width="3.7109375" customWidth="1"/>
    <col min="25" max="25" width="8.42578125" customWidth="1"/>
    <col min="26" max="26" width="11.7109375" customWidth="1"/>
    <col min="27" max="27" width="5.85546875" customWidth="1"/>
    <col min="28" max="28" width="12.42578125" customWidth="1"/>
    <col min="29" max="29" width="6.85546875" customWidth="1"/>
    <col min="30" max="30" width="14.85546875" customWidth="1"/>
    <col min="31" max="31" width="14.28515625" customWidth="1"/>
    <col min="32" max="32" width="15.140625" customWidth="1"/>
    <col min="33" max="33" width="11.5703125" bestFit="1" customWidth="1"/>
    <col min="37" max="37" width="9.5703125" bestFit="1" customWidth="1"/>
  </cols>
  <sheetData>
    <row r="1" spans="2:35" ht="15.75">
      <c r="B1" s="176" t="s">
        <v>30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</row>
    <row r="2" spans="2:35" ht="15.75">
      <c r="B2" s="158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</row>
    <row r="3" spans="2:35" ht="15.75">
      <c r="B3" s="158" t="s">
        <v>160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</row>
    <row r="4" spans="2:35" ht="15.75">
      <c r="B4" s="177" t="s">
        <v>158</v>
      </c>
      <c r="C4" s="177"/>
      <c r="D4" s="177"/>
      <c r="E4" s="177"/>
      <c r="F4" s="177"/>
      <c r="G4" s="177"/>
      <c r="H4" s="177"/>
      <c r="I4" s="177"/>
      <c r="J4" s="177"/>
      <c r="K4" s="177"/>
      <c r="L4" s="48"/>
      <c r="M4" s="48"/>
      <c r="N4" s="48"/>
      <c r="O4" s="48"/>
      <c r="P4" s="41"/>
      <c r="Q4" s="42"/>
      <c r="R4" s="42"/>
      <c r="S4" s="42"/>
      <c r="T4" s="42"/>
      <c r="U4" s="42"/>
      <c r="V4" s="42"/>
      <c r="W4" s="42"/>
      <c r="X4" s="42"/>
      <c r="Y4" s="42"/>
      <c r="Z4" s="178"/>
      <c r="AA4" s="178"/>
      <c r="AB4" s="178"/>
    </row>
    <row r="5" spans="2:35">
      <c r="B5" s="173" t="s">
        <v>35</v>
      </c>
      <c r="C5" s="173" t="s">
        <v>133</v>
      </c>
      <c r="D5" s="165" t="s">
        <v>1</v>
      </c>
      <c r="E5" s="172"/>
      <c r="F5" s="172"/>
      <c r="G5" s="166"/>
      <c r="H5" s="165" t="s">
        <v>2</v>
      </c>
      <c r="I5" s="172"/>
      <c r="J5" s="172"/>
      <c r="K5" s="166"/>
      <c r="L5" s="165" t="s">
        <v>3</v>
      </c>
      <c r="M5" s="166"/>
      <c r="N5" s="165" t="s">
        <v>4</v>
      </c>
      <c r="O5" s="172"/>
      <c r="P5" s="172"/>
      <c r="Q5" s="166"/>
      <c r="R5" s="170" t="s">
        <v>37</v>
      </c>
      <c r="S5" s="170"/>
      <c r="T5" s="170"/>
      <c r="U5" s="171"/>
      <c r="V5" s="165" t="s">
        <v>149</v>
      </c>
      <c r="W5" s="166"/>
      <c r="X5" s="165" t="s">
        <v>29</v>
      </c>
      <c r="Y5" s="166"/>
      <c r="Z5" s="166" t="s">
        <v>148</v>
      </c>
      <c r="AA5" s="165" t="s">
        <v>5</v>
      </c>
      <c r="AB5" s="166"/>
    </row>
    <row r="6" spans="2:35">
      <c r="B6" s="174"/>
      <c r="C6" s="174"/>
      <c r="D6" s="169" t="s">
        <v>137</v>
      </c>
      <c r="E6" s="169"/>
      <c r="F6" s="169" t="s">
        <v>138</v>
      </c>
      <c r="G6" s="169"/>
      <c r="H6" s="169" t="s">
        <v>137</v>
      </c>
      <c r="I6" s="169"/>
      <c r="J6" s="169" t="s">
        <v>138</v>
      </c>
      <c r="K6" s="169"/>
      <c r="L6" s="167"/>
      <c r="M6" s="168"/>
      <c r="N6" s="169" t="s">
        <v>139</v>
      </c>
      <c r="O6" s="169"/>
      <c r="P6" s="169" t="s">
        <v>140</v>
      </c>
      <c r="Q6" s="169"/>
      <c r="R6" s="169" t="s">
        <v>131</v>
      </c>
      <c r="S6" s="169"/>
      <c r="T6" s="170" t="s">
        <v>132</v>
      </c>
      <c r="U6" s="171"/>
      <c r="V6" s="167"/>
      <c r="W6" s="168"/>
      <c r="X6" s="167"/>
      <c r="Y6" s="168"/>
      <c r="Z6" s="168"/>
      <c r="AA6" s="167"/>
      <c r="AB6" s="168"/>
    </row>
    <row r="7" spans="2:35" ht="43.5">
      <c r="B7" s="175"/>
      <c r="C7" s="175"/>
      <c r="D7" s="5" t="s">
        <v>6</v>
      </c>
      <c r="E7" s="12" t="s">
        <v>31</v>
      </c>
      <c r="F7" s="8" t="s">
        <v>6</v>
      </c>
      <c r="G7" s="9" t="s">
        <v>28</v>
      </c>
      <c r="H7" s="8" t="s">
        <v>6</v>
      </c>
      <c r="I7" s="9" t="s">
        <v>28</v>
      </c>
      <c r="J7" s="5" t="s">
        <v>6</v>
      </c>
      <c r="K7" s="12" t="s">
        <v>34</v>
      </c>
      <c r="L7" s="5" t="s">
        <v>6</v>
      </c>
      <c r="M7" s="9" t="s">
        <v>28</v>
      </c>
      <c r="N7" s="8" t="s">
        <v>6</v>
      </c>
      <c r="O7" s="9" t="s">
        <v>28</v>
      </c>
      <c r="P7" s="8" t="s">
        <v>6</v>
      </c>
      <c r="Q7" s="9" t="s">
        <v>28</v>
      </c>
      <c r="R7" s="8" t="s">
        <v>6</v>
      </c>
      <c r="S7" s="9" t="s">
        <v>155</v>
      </c>
      <c r="T7" s="8" t="s">
        <v>6</v>
      </c>
      <c r="U7" s="9" t="s">
        <v>155</v>
      </c>
      <c r="V7" s="8" t="s">
        <v>6</v>
      </c>
      <c r="W7" s="9" t="s">
        <v>28</v>
      </c>
      <c r="X7" s="8" t="s">
        <v>6</v>
      </c>
      <c r="Y7" s="9" t="s">
        <v>28</v>
      </c>
      <c r="Z7" s="9" t="s">
        <v>28</v>
      </c>
      <c r="AA7" s="8" t="s">
        <v>6</v>
      </c>
      <c r="AB7" s="9" t="s">
        <v>28</v>
      </c>
    </row>
    <row r="8" spans="2:35">
      <c r="B8" s="14" t="s">
        <v>10</v>
      </c>
      <c r="C8" s="98"/>
      <c r="D8" s="17"/>
      <c r="E8" s="19"/>
      <c r="F8" s="19">
        <v>4</v>
      </c>
      <c r="G8" s="19">
        <v>30000</v>
      </c>
      <c r="H8" s="19"/>
      <c r="I8" s="19"/>
      <c r="J8" s="19">
        <v>14</v>
      </c>
      <c r="K8" s="20">
        <v>105000</v>
      </c>
      <c r="L8" s="19">
        <v>24</v>
      </c>
      <c r="M8" s="19">
        <v>69750</v>
      </c>
      <c r="N8" s="19"/>
      <c r="O8" s="19"/>
      <c r="P8" s="19">
        <v>18</v>
      </c>
      <c r="Q8" s="21">
        <v>270000</v>
      </c>
      <c r="R8" s="19"/>
      <c r="S8" s="21">
        <v>0</v>
      </c>
      <c r="T8" s="19">
        <v>196</v>
      </c>
      <c r="U8" s="21">
        <v>294000</v>
      </c>
      <c r="V8" s="19"/>
      <c r="W8" s="19">
        <v>0</v>
      </c>
      <c r="X8" s="19">
        <v>3</v>
      </c>
      <c r="Y8" s="49">
        <v>2802</v>
      </c>
      <c r="Z8" s="49">
        <v>85996.28</v>
      </c>
      <c r="AA8" s="18">
        <f>F8+J8+L8+P8+R8+T8+V8+X8</f>
        <v>259</v>
      </c>
      <c r="AB8" s="43">
        <f>G8+K8+M8+Q8+S8+U8+W8+Y8+Z8</f>
        <v>857548.28</v>
      </c>
      <c r="AD8" s="86"/>
      <c r="AE8" s="86"/>
      <c r="AF8" s="86"/>
      <c r="AH8" s="86"/>
      <c r="AI8" s="86"/>
    </row>
    <row r="9" spans="2:35">
      <c r="B9" s="14" t="s">
        <v>9</v>
      </c>
      <c r="C9" s="80"/>
      <c r="D9" s="17"/>
      <c r="E9" s="19"/>
      <c r="F9" s="19">
        <v>2</v>
      </c>
      <c r="G9" s="19">
        <v>15000</v>
      </c>
      <c r="H9" s="19"/>
      <c r="I9" s="19"/>
      <c r="J9" s="19">
        <v>13</v>
      </c>
      <c r="K9" s="20">
        <v>97500</v>
      </c>
      <c r="L9" s="19">
        <v>38</v>
      </c>
      <c r="M9" s="19">
        <v>107750</v>
      </c>
      <c r="N9" s="19"/>
      <c r="O9" s="19"/>
      <c r="P9" s="19">
        <v>12</v>
      </c>
      <c r="Q9" s="21">
        <v>180000</v>
      </c>
      <c r="R9" s="19">
        <v>2</v>
      </c>
      <c r="S9" s="21">
        <v>3000</v>
      </c>
      <c r="T9" s="19">
        <v>222</v>
      </c>
      <c r="U9" s="21">
        <v>333000</v>
      </c>
      <c r="V9" s="19"/>
      <c r="W9" s="19">
        <v>0</v>
      </c>
      <c r="X9" s="19">
        <v>3</v>
      </c>
      <c r="Y9" s="49">
        <v>3870</v>
      </c>
      <c r="Z9" s="49">
        <v>120035.82</v>
      </c>
      <c r="AA9" s="18">
        <f t="shared" ref="AA9:AA25" si="0">F9+J9+L9+P9+R9+T9+V9+X9</f>
        <v>292</v>
      </c>
      <c r="AB9" s="43">
        <f t="shared" ref="AB9:AB25" si="1">G9+K9+M9+Q9+S9+U9+W9+Y9+Z9</f>
        <v>860155.82000000007</v>
      </c>
      <c r="AC9" s="86"/>
      <c r="AD9" s="86"/>
      <c r="AE9" s="86"/>
      <c r="AF9" s="86"/>
      <c r="AH9" s="86"/>
      <c r="AI9" s="86"/>
    </row>
    <row r="10" spans="2:35">
      <c r="B10" s="14" t="s">
        <v>24</v>
      </c>
      <c r="C10" s="80"/>
      <c r="D10" s="17"/>
      <c r="E10" s="19"/>
      <c r="F10" s="19">
        <v>3</v>
      </c>
      <c r="G10" s="19">
        <v>22500</v>
      </c>
      <c r="H10" s="19"/>
      <c r="I10" s="19"/>
      <c r="J10" s="19">
        <v>18</v>
      </c>
      <c r="K10" s="20">
        <v>135000</v>
      </c>
      <c r="L10" s="19">
        <v>38</v>
      </c>
      <c r="M10" s="19">
        <v>76250</v>
      </c>
      <c r="N10" s="19"/>
      <c r="O10" s="19"/>
      <c r="P10" s="19">
        <v>12</v>
      </c>
      <c r="Q10" s="21">
        <v>180000</v>
      </c>
      <c r="R10" s="19">
        <v>10</v>
      </c>
      <c r="S10" s="21">
        <v>15000</v>
      </c>
      <c r="T10" s="19">
        <v>63</v>
      </c>
      <c r="U10" s="21">
        <v>94500</v>
      </c>
      <c r="V10" s="19"/>
      <c r="W10" s="19">
        <v>0</v>
      </c>
      <c r="X10" s="19"/>
      <c r="Y10" s="85"/>
      <c r="Z10" s="49">
        <v>60946.89</v>
      </c>
      <c r="AA10" s="18">
        <f t="shared" si="0"/>
        <v>144</v>
      </c>
      <c r="AB10" s="43">
        <f t="shared" si="1"/>
        <v>584196.89</v>
      </c>
      <c r="AC10" s="86"/>
      <c r="AD10" s="36"/>
      <c r="AE10" s="86"/>
      <c r="AF10" s="86"/>
      <c r="AH10" s="86"/>
      <c r="AI10" s="86"/>
    </row>
    <row r="11" spans="2:35">
      <c r="B11" s="38" t="s">
        <v>8</v>
      </c>
      <c r="C11" s="98"/>
      <c r="D11" s="39"/>
      <c r="E11" s="40"/>
      <c r="F11" s="19">
        <v>3</v>
      </c>
      <c r="G11" s="19">
        <v>22500</v>
      </c>
      <c r="H11" s="19"/>
      <c r="I11" s="19"/>
      <c r="J11" s="19">
        <v>6</v>
      </c>
      <c r="K11" s="20">
        <v>45000</v>
      </c>
      <c r="L11" s="19">
        <v>24</v>
      </c>
      <c r="M11" s="19">
        <v>72000</v>
      </c>
      <c r="N11" s="19"/>
      <c r="O11" s="19"/>
      <c r="P11" s="19">
        <v>18</v>
      </c>
      <c r="Q11" s="21">
        <v>270000</v>
      </c>
      <c r="R11" s="19">
        <v>83</v>
      </c>
      <c r="S11" s="21">
        <v>124500</v>
      </c>
      <c r="T11" s="19">
        <v>244</v>
      </c>
      <c r="U11" s="21">
        <v>366000</v>
      </c>
      <c r="V11" s="19">
        <v>16</v>
      </c>
      <c r="W11" s="19">
        <v>80000</v>
      </c>
      <c r="X11" s="19"/>
      <c r="Y11" s="49"/>
      <c r="Z11" s="49">
        <v>113703.75</v>
      </c>
      <c r="AA11" s="18">
        <f t="shared" si="0"/>
        <v>394</v>
      </c>
      <c r="AB11" s="43">
        <f t="shared" si="1"/>
        <v>1093703.75</v>
      </c>
      <c r="AC11" s="86"/>
      <c r="AD11" s="36"/>
      <c r="AE11" s="86"/>
      <c r="AF11" s="86"/>
      <c r="AH11" s="86"/>
      <c r="AI11" s="86"/>
    </row>
    <row r="12" spans="2:35">
      <c r="B12" s="14" t="s">
        <v>15</v>
      </c>
      <c r="C12" s="80"/>
      <c r="D12" s="17"/>
      <c r="E12" s="19"/>
      <c r="F12" s="19">
        <v>13</v>
      </c>
      <c r="G12" s="19">
        <v>97500</v>
      </c>
      <c r="H12" s="19"/>
      <c r="I12" s="19"/>
      <c r="J12" s="19">
        <v>4</v>
      </c>
      <c r="K12" s="20">
        <v>30000</v>
      </c>
      <c r="L12" s="19">
        <v>46</v>
      </c>
      <c r="M12" s="19">
        <v>127750</v>
      </c>
      <c r="N12" s="19"/>
      <c r="O12" s="19"/>
      <c r="P12" s="19">
        <v>22</v>
      </c>
      <c r="Q12" s="21">
        <v>330000</v>
      </c>
      <c r="R12" s="19">
        <v>44</v>
      </c>
      <c r="S12" s="21">
        <v>66000</v>
      </c>
      <c r="T12" s="19">
        <v>108</v>
      </c>
      <c r="U12" s="21">
        <v>162000</v>
      </c>
      <c r="V12" s="19">
        <v>5</v>
      </c>
      <c r="W12" s="19">
        <v>25000</v>
      </c>
      <c r="X12" s="19">
        <v>4</v>
      </c>
      <c r="Y12" s="49">
        <v>4000</v>
      </c>
      <c r="Z12" s="49">
        <v>71835.55</v>
      </c>
      <c r="AA12" s="18">
        <f t="shared" si="0"/>
        <v>246</v>
      </c>
      <c r="AB12" s="43">
        <f t="shared" si="1"/>
        <v>914085.55</v>
      </c>
      <c r="AC12" s="86"/>
      <c r="AD12" s="86"/>
      <c r="AE12" s="86"/>
      <c r="AF12" s="86"/>
      <c r="AH12" s="86"/>
      <c r="AI12" s="86"/>
    </row>
    <row r="13" spans="2:35">
      <c r="B13" s="15" t="s">
        <v>18</v>
      </c>
      <c r="C13" s="80"/>
      <c r="D13" s="17"/>
      <c r="E13" s="19"/>
      <c r="F13" s="19">
        <v>7</v>
      </c>
      <c r="G13" s="19">
        <v>52500</v>
      </c>
      <c r="H13" s="19"/>
      <c r="I13" s="19"/>
      <c r="J13" s="19">
        <v>6</v>
      </c>
      <c r="K13" s="20">
        <v>45000</v>
      </c>
      <c r="L13" s="19">
        <v>48</v>
      </c>
      <c r="M13" s="19">
        <v>124250</v>
      </c>
      <c r="N13" s="19"/>
      <c r="O13" s="19"/>
      <c r="P13" s="19">
        <v>23</v>
      </c>
      <c r="Q13" s="21">
        <v>345000</v>
      </c>
      <c r="R13" s="19">
        <v>25</v>
      </c>
      <c r="S13" s="21">
        <v>37500</v>
      </c>
      <c r="T13" s="19">
        <v>44</v>
      </c>
      <c r="U13" s="21">
        <v>66000</v>
      </c>
      <c r="V13" s="19">
        <v>1</v>
      </c>
      <c r="W13" s="19">
        <v>5000</v>
      </c>
      <c r="X13" s="19"/>
      <c r="Y13" s="49"/>
      <c r="Z13" s="49">
        <v>84485.25</v>
      </c>
      <c r="AA13" s="18">
        <f t="shared" si="0"/>
        <v>154</v>
      </c>
      <c r="AB13" s="43">
        <f t="shared" si="1"/>
        <v>759735.25</v>
      </c>
      <c r="AC13" s="86"/>
      <c r="AD13" s="86"/>
      <c r="AE13" s="86"/>
      <c r="AF13" s="86"/>
      <c r="AH13" s="86"/>
      <c r="AI13" s="86"/>
    </row>
    <row r="14" spans="2:35">
      <c r="B14" s="14" t="s">
        <v>23</v>
      </c>
      <c r="C14" s="80"/>
      <c r="D14" s="17"/>
      <c r="E14" s="19"/>
      <c r="F14" s="19">
        <v>2</v>
      </c>
      <c r="G14" s="19">
        <v>15000</v>
      </c>
      <c r="H14" s="19"/>
      <c r="I14" s="19"/>
      <c r="J14" s="19">
        <v>7</v>
      </c>
      <c r="K14" s="20">
        <v>52500</v>
      </c>
      <c r="L14" s="19">
        <v>8</v>
      </c>
      <c r="M14" s="19">
        <v>14000</v>
      </c>
      <c r="N14" s="19"/>
      <c r="O14" s="19"/>
      <c r="P14" s="19">
        <v>11</v>
      </c>
      <c r="Q14" s="21">
        <v>165000</v>
      </c>
      <c r="R14" s="83"/>
      <c r="S14" s="21">
        <v>0</v>
      </c>
      <c r="T14" s="19">
        <v>87</v>
      </c>
      <c r="U14" s="21">
        <v>130500</v>
      </c>
      <c r="V14" s="19"/>
      <c r="W14" s="19">
        <v>0</v>
      </c>
      <c r="X14" s="19">
        <v>1</v>
      </c>
      <c r="Y14" s="49">
        <v>1493.8</v>
      </c>
      <c r="Z14" s="49">
        <v>56874.400000000001</v>
      </c>
      <c r="AA14" s="18">
        <f t="shared" si="0"/>
        <v>116</v>
      </c>
      <c r="AB14" s="43">
        <f>G14+K14+M14+Q14+S14+U14+W14+Y14+Z14</f>
        <v>435368.2</v>
      </c>
      <c r="AC14" s="86"/>
      <c r="AD14" s="86"/>
      <c r="AE14" s="86"/>
      <c r="AF14" s="86"/>
      <c r="AH14" s="86"/>
      <c r="AI14" s="86"/>
    </row>
    <row r="15" spans="2:35">
      <c r="B15" s="14" t="s">
        <v>13</v>
      </c>
      <c r="C15" s="80"/>
      <c r="D15" s="17"/>
      <c r="E15" s="19"/>
      <c r="F15" s="19">
        <v>15</v>
      </c>
      <c r="G15" s="19">
        <v>112500</v>
      </c>
      <c r="H15" s="19"/>
      <c r="I15" s="19"/>
      <c r="J15" s="19">
        <v>9</v>
      </c>
      <c r="K15" s="20">
        <v>67500</v>
      </c>
      <c r="L15" s="19">
        <v>53</v>
      </c>
      <c r="M15" s="19">
        <v>149750</v>
      </c>
      <c r="N15" s="19"/>
      <c r="O15" s="19"/>
      <c r="P15" s="19">
        <v>30</v>
      </c>
      <c r="Q15" s="21">
        <v>450000</v>
      </c>
      <c r="R15" s="19"/>
      <c r="S15" s="21">
        <v>0</v>
      </c>
      <c r="T15" s="19">
        <v>236</v>
      </c>
      <c r="U15" s="21">
        <v>354000</v>
      </c>
      <c r="V15" s="19"/>
      <c r="W15" s="19">
        <v>0</v>
      </c>
      <c r="X15" s="19">
        <v>3</v>
      </c>
      <c r="Y15" s="49">
        <v>4960</v>
      </c>
      <c r="Z15" s="49">
        <v>116203.51</v>
      </c>
      <c r="AA15" s="18">
        <f t="shared" si="0"/>
        <v>346</v>
      </c>
      <c r="AB15" s="43">
        <f t="shared" si="1"/>
        <v>1254913.51</v>
      </c>
      <c r="AC15" s="86"/>
      <c r="AD15" s="86"/>
      <c r="AE15" s="86"/>
      <c r="AF15" s="86"/>
      <c r="AH15" s="86"/>
      <c r="AI15" s="86"/>
    </row>
    <row r="16" spans="2:35" s="103" customFormat="1">
      <c r="B16" s="14" t="s">
        <v>22</v>
      </c>
      <c r="C16" s="80"/>
      <c r="D16" s="100"/>
      <c r="E16" s="101"/>
      <c r="F16" s="83">
        <v>7</v>
      </c>
      <c r="G16" s="83">
        <v>52500</v>
      </c>
      <c r="H16" s="83"/>
      <c r="I16" s="83"/>
      <c r="J16" s="83">
        <v>7</v>
      </c>
      <c r="K16" s="97">
        <v>52500</v>
      </c>
      <c r="L16" s="83">
        <v>19</v>
      </c>
      <c r="M16" s="83">
        <v>46250</v>
      </c>
      <c r="N16" s="83"/>
      <c r="O16" s="83"/>
      <c r="P16" s="83">
        <v>18</v>
      </c>
      <c r="Q16" s="84">
        <v>270000</v>
      </c>
      <c r="R16" s="83"/>
      <c r="S16" s="84">
        <v>0</v>
      </c>
      <c r="T16" s="83">
        <v>78</v>
      </c>
      <c r="U16" s="84">
        <v>117000</v>
      </c>
      <c r="V16" s="83"/>
      <c r="W16" s="83">
        <v>0</v>
      </c>
      <c r="X16" s="83"/>
      <c r="Y16" s="85"/>
      <c r="Z16" s="85">
        <v>76128.81</v>
      </c>
      <c r="AA16" s="18">
        <f t="shared" si="0"/>
        <v>129</v>
      </c>
      <c r="AB16" s="43">
        <f t="shared" si="1"/>
        <v>614378.81000000006</v>
      </c>
      <c r="AC16" s="102"/>
      <c r="AD16" s="102"/>
      <c r="AE16" s="102"/>
      <c r="AF16" s="102"/>
      <c r="AH16" s="102"/>
      <c r="AI16" s="102"/>
    </row>
    <row r="17" spans="2:35">
      <c r="B17" s="14" t="s">
        <v>12</v>
      </c>
      <c r="C17" s="80"/>
      <c r="D17" s="17"/>
      <c r="E17" s="19"/>
      <c r="F17" s="19">
        <v>2</v>
      </c>
      <c r="G17" s="19">
        <v>15000</v>
      </c>
      <c r="H17" s="19"/>
      <c r="I17" s="19"/>
      <c r="J17" s="19">
        <v>10</v>
      </c>
      <c r="K17" s="20">
        <v>75000</v>
      </c>
      <c r="L17" s="19">
        <v>24</v>
      </c>
      <c r="M17" s="19">
        <v>64500</v>
      </c>
      <c r="N17" s="19"/>
      <c r="O17" s="19"/>
      <c r="P17" s="19">
        <v>10</v>
      </c>
      <c r="Q17" s="21">
        <v>150000</v>
      </c>
      <c r="R17" s="19"/>
      <c r="S17" s="21">
        <v>0</v>
      </c>
      <c r="T17" s="19">
        <v>113</v>
      </c>
      <c r="U17" s="21">
        <v>169500</v>
      </c>
      <c r="V17" s="19"/>
      <c r="W17" s="19">
        <v>0</v>
      </c>
      <c r="X17" s="19">
        <v>2</v>
      </c>
      <c r="Y17" s="49">
        <v>5418</v>
      </c>
      <c r="Z17" s="49">
        <v>67460.66</v>
      </c>
      <c r="AA17" s="18">
        <f t="shared" si="0"/>
        <v>161</v>
      </c>
      <c r="AB17" s="43">
        <f t="shared" si="1"/>
        <v>546878.66</v>
      </c>
      <c r="AC17" s="86"/>
      <c r="AD17" s="86"/>
      <c r="AE17" s="86"/>
      <c r="AF17" s="86"/>
      <c r="AH17" s="86"/>
      <c r="AI17" s="86"/>
    </row>
    <row r="18" spans="2:35">
      <c r="B18" s="14" t="s">
        <v>16</v>
      </c>
      <c r="C18" s="80"/>
      <c r="D18" s="17"/>
      <c r="E18" s="19"/>
      <c r="F18" s="19">
        <v>4</v>
      </c>
      <c r="G18" s="19">
        <v>30000</v>
      </c>
      <c r="H18" s="19"/>
      <c r="I18" s="19"/>
      <c r="J18" s="19">
        <v>2</v>
      </c>
      <c r="K18" s="20">
        <v>15000</v>
      </c>
      <c r="L18" s="19">
        <v>10</v>
      </c>
      <c r="M18" s="19">
        <v>25250</v>
      </c>
      <c r="N18" s="19"/>
      <c r="O18" s="19"/>
      <c r="P18" s="19">
        <v>5</v>
      </c>
      <c r="Q18" s="21">
        <v>75000</v>
      </c>
      <c r="R18" s="19"/>
      <c r="S18" s="21">
        <v>0</v>
      </c>
      <c r="T18" s="19">
        <v>229</v>
      </c>
      <c r="U18" s="21">
        <v>343500</v>
      </c>
      <c r="V18" s="19">
        <v>4</v>
      </c>
      <c r="W18" s="19">
        <v>20000</v>
      </c>
      <c r="X18" s="19"/>
      <c r="Y18" s="49"/>
      <c r="Z18" s="49">
        <v>43879.51</v>
      </c>
      <c r="AA18" s="18">
        <f t="shared" si="0"/>
        <v>254</v>
      </c>
      <c r="AB18" s="43">
        <f t="shared" si="1"/>
        <v>552629.51</v>
      </c>
      <c r="AC18" s="86"/>
      <c r="AD18" s="86"/>
      <c r="AE18" s="86"/>
      <c r="AF18" s="86"/>
      <c r="AH18" s="86"/>
      <c r="AI18" s="86"/>
    </row>
    <row r="19" spans="2:35">
      <c r="B19" s="38" t="s">
        <v>11</v>
      </c>
      <c r="C19" s="80"/>
      <c r="D19" s="81"/>
      <c r="E19" s="82"/>
      <c r="F19" s="83">
        <v>3</v>
      </c>
      <c r="G19" s="83">
        <v>22500</v>
      </c>
      <c r="H19" s="83"/>
      <c r="I19" s="83"/>
      <c r="J19" s="83">
        <v>8</v>
      </c>
      <c r="K19" s="20">
        <v>60000</v>
      </c>
      <c r="L19" s="83">
        <v>18</v>
      </c>
      <c r="M19" s="83">
        <v>54000</v>
      </c>
      <c r="N19" s="83"/>
      <c r="O19" s="83"/>
      <c r="P19" s="83">
        <v>16</v>
      </c>
      <c r="Q19" s="84">
        <v>240000</v>
      </c>
      <c r="R19" s="83">
        <v>5</v>
      </c>
      <c r="S19" s="84">
        <v>7500</v>
      </c>
      <c r="T19" s="83">
        <v>198</v>
      </c>
      <c r="U19" s="84">
        <v>297000</v>
      </c>
      <c r="V19" s="83">
        <v>3</v>
      </c>
      <c r="W19" s="19">
        <v>15000</v>
      </c>
      <c r="X19" s="83">
        <v>2</v>
      </c>
      <c r="Y19" s="49">
        <v>2385</v>
      </c>
      <c r="Z19" s="85">
        <v>101525.67</v>
      </c>
      <c r="AA19" s="18">
        <f t="shared" si="0"/>
        <v>253</v>
      </c>
      <c r="AB19" s="43">
        <f t="shared" si="1"/>
        <v>799910.67</v>
      </c>
      <c r="AC19" s="86"/>
      <c r="AD19" s="86"/>
      <c r="AE19" s="86"/>
      <c r="AF19" s="86"/>
      <c r="AH19" s="86"/>
      <c r="AI19" s="86"/>
    </row>
    <row r="20" spans="2:35">
      <c r="B20" s="14" t="s">
        <v>21</v>
      </c>
      <c r="C20" s="80"/>
      <c r="D20" s="37"/>
      <c r="E20" s="19"/>
      <c r="F20" s="19">
        <v>8</v>
      </c>
      <c r="G20" s="19">
        <v>60000</v>
      </c>
      <c r="H20" s="19"/>
      <c r="I20" s="19"/>
      <c r="J20" s="19">
        <v>15</v>
      </c>
      <c r="K20" s="20">
        <v>112500</v>
      </c>
      <c r="L20" s="19">
        <v>11</v>
      </c>
      <c r="M20" s="19">
        <v>23750</v>
      </c>
      <c r="N20" s="19"/>
      <c r="O20" s="19"/>
      <c r="P20" s="19">
        <v>15</v>
      </c>
      <c r="Q20" s="21">
        <v>225000</v>
      </c>
      <c r="R20" s="19"/>
      <c r="S20" s="21">
        <v>0</v>
      </c>
      <c r="T20" s="19">
        <v>61</v>
      </c>
      <c r="U20" s="21">
        <v>91500</v>
      </c>
      <c r="V20" s="19">
        <v>4</v>
      </c>
      <c r="W20" s="19">
        <v>20000</v>
      </c>
      <c r="X20" s="19">
        <v>7</v>
      </c>
      <c r="Y20" s="49">
        <v>20020</v>
      </c>
      <c r="Z20" s="49">
        <v>80993.42</v>
      </c>
      <c r="AA20" s="18">
        <f t="shared" si="0"/>
        <v>121</v>
      </c>
      <c r="AB20" s="43">
        <f t="shared" si="1"/>
        <v>633763.42000000004</v>
      </c>
      <c r="AC20" s="86"/>
      <c r="AD20" s="86"/>
      <c r="AE20" s="86"/>
      <c r="AF20" s="86"/>
      <c r="AH20" s="86"/>
      <c r="AI20" s="86"/>
    </row>
    <row r="21" spans="2:35">
      <c r="B21" s="15" t="s">
        <v>14</v>
      </c>
      <c r="C21" s="80"/>
      <c r="D21" s="17"/>
      <c r="E21" s="19"/>
      <c r="F21" s="19">
        <v>8</v>
      </c>
      <c r="G21" s="19">
        <v>60000</v>
      </c>
      <c r="H21" s="19"/>
      <c r="I21" s="19"/>
      <c r="J21" s="19">
        <v>18</v>
      </c>
      <c r="K21" s="97">
        <v>135000</v>
      </c>
      <c r="L21" s="83">
        <v>54</v>
      </c>
      <c r="M21" s="83">
        <v>124000</v>
      </c>
      <c r="N21" s="83"/>
      <c r="O21" s="83"/>
      <c r="P21" s="83">
        <v>31</v>
      </c>
      <c r="Q21" s="84">
        <v>465000</v>
      </c>
      <c r="R21" s="83"/>
      <c r="S21" s="84">
        <v>0</v>
      </c>
      <c r="T21" s="83">
        <v>68</v>
      </c>
      <c r="U21" s="84">
        <v>102000</v>
      </c>
      <c r="V21" s="83"/>
      <c r="W21" s="83">
        <v>0</v>
      </c>
      <c r="X21" s="83"/>
      <c r="Y21" s="85"/>
      <c r="Z21" s="85">
        <v>119095.36</v>
      </c>
      <c r="AA21" s="18">
        <f t="shared" si="0"/>
        <v>179</v>
      </c>
      <c r="AB21" s="43">
        <f t="shared" si="1"/>
        <v>1005095.36</v>
      </c>
      <c r="AC21" s="86"/>
      <c r="AD21" s="86"/>
      <c r="AE21" s="86"/>
      <c r="AF21" s="86"/>
      <c r="AH21" s="86"/>
      <c r="AI21" s="86"/>
    </row>
    <row r="22" spans="2:35">
      <c r="B22" s="14" t="s">
        <v>17</v>
      </c>
      <c r="C22" s="80"/>
      <c r="D22" s="17"/>
      <c r="E22" s="19"/>
      <c r="F22" s="19">
        <v>8</v>
      </c>
      <c r="G22" s="19">
        <v>60000</v>
      </c>
      <c r="H22" s="19"/>
      <c r="I22" s="19"/>
      <c r="J22" s="19">
        <v>10</v>
      </c>
      <c r="K22" s="20">
        <v>75000</v>
      </c>
      <c r="L22" s="19">
        <v>38</v>
      </c>
      <c r="M22" s="19">
        <v>107750</v>
      </c>
      <c r="N22" s="19"/>
      <c r="O22" s="19"/>
      <c r="P22" s="19">
        <v>14</v>
      </c>
      <c r="Q22" s="21">
        <v>210000</v>
      </c>
      <c r="R22" s="19"/>
      <c r="S22" s="21">
        <v>0</v>
      </c>
      <c r="T22" s="19">
        <v>104</v>
      </c>
      <c r="U22" s="21">
        <v>156000</v>
      </c>
      <c r="V22" s="19"/>
      <c r="W22" s="19">
        <v>0</v>
      </c>
      <c r="X22" s="19">
        <v>4</v>
      </c>
      <c r="Y22" s="49">
        <v>4000</v>
      </c>
      <c r="Z22" s="49">
        <v>55023.79</v>
      </c>
      <c r="AA22" s="18">
        <f t="shared" si="0"/>
        <v>178</v>
      </c>
      <c r="AB22" s="43">
        <f t="shared" si="1"/>
        <v>667773.79</v>
      </c>
      <c r="AC22" s="86"/>
      <c r="AD22" s="86"/>
      <c r="AE22" s="86"/>
      <c r="AF22" s="86"/>
      <c r="AH22" s="86"/>
      <c r="AI22" s="86"/>
    </row>
    <row r="23" spans="2:35">
      <c r="B23" s="14" t="s">
        <v>20</v>
      </c>
      <c r="C23" s="99"/>
      <c r="D23" s="17"/>
      <c r="E23" s="19"/>
      <c r="F23" s="19">
        <v>12</v>
      </c>
      <c r="G23" s="19">
        <v>90000</v>
      </c>
      <c r="H23" s="19"/>
      <c r="I23" s="19"/>
      <c r="J23" s="19">
        <v>20</v>
      </c>
      <c r="K23" s="20">
        <v>150000</v>
      </c>
      <c r="L23" s="19">
        <v>55</v>
      </c>
      <c r="M23" s="19">
        <v>147000</v>
      </c>
      <c r="N23" s="19"/>
      <c r="O23" s="19"/>
      <c r="P23" s="19">
        <v>18</v>
      </c>
      <c r="Q23" s="21">
        <v>270000</v>
      </c>
      <c r="R23" s="19">
        <v>149</v>
      </c>
      <c r="S23" s="21">
        <v>223500</v>
      </c>
      <c r="T23" s="19">
        <v>396</v>
      </c>
      <c r="U23" s="21">
        <v>594000</v>
      </c>
      <c r="V23" s="19">
        <v>13</v>
      </c>
      <c r="W23" s="19">
        <v>65000</v>
      </c>
      <c r="X23" s="19">
        <v>2</v>
      </c>
      <c r="Y23" s="49">
        <v>3464</v>
      </c>
      <c r="Z23" s="49">
        <v>161176.73000000001</v>
      </c>
      <c r="AA23" s="18">
        <f t="shared" si="0"/>
        <v>665</v>
      </c>
      <c r="AB23" s="43">
        <f t="shared" si="1"/>
        <v>1704140.73</v>
      </c>
      <c r="AC23" s="86"/>
      <c r="AD23" s="86"/>
      <c r="AE23" s="86"/>
      <c r="AF23" s="86"/>
      <c r="AH23" s="86"/>
      <c r="AI23" s="86"/>
    </row>
    <row r="24" spans="2:35">
      <c r="B24" s="14" t="s">
        <v>19</v>
      </c>
      <c r="C24" s="80"/>
      <c r="D24" s="17"/>
      <c r="E24" s="19"/>
      <c r="F24" s="19">
        <v>6</v>
      </c>
      <c r="G24" s="19">
        <v>45000</v>
      </c>
      <c r="H24" s="19"/>
      <c r="I24" s="19"/>
      <c r="J24" s="19">
        <v>9</v>
      </c>
      <c r="K24" s="20">
        <v>67500</v>
      </c>
      <c r="L24" s="19">
        <v>45</v>
      </c>
      <c r="M24" s="19">
        <v>111000</v>
      </c>
      <c r="N24" s="19"/>
      <c r="O24" s="19"/>
      <c r="P24" s="19">
        <v>15</v>
      </c>
      <c r="Q24" s="21">
        <v>225000</v>
      </c>
      <c r="R24" s="19"/>
      <c r="S24" s="21">
        <v>0</v>
      </c>
      <c r="T24" s="83">
        <v>125</v>
      </c>
      <c r="U24" s="84">
        <v>187500</v>
      </c>
      <c r="V24" s="19"/>
      <c r="W24" s="19">
        <v>0</v>
      </c>
      <c r="X24" s="19">
        <v>1</v>
      </c>
      <c r="Y24" s="49">
        <v>2025</v>
      </c>
      <c r="Z24" s="49">
        <v>73548.990000000005</v>
      </c>
      <c r="AA24" s="18">
        <f t="shared" si="0"/>
        <v>201</v>
      </c>
      <c r="AB24" s="43">
        <f t="shared" si="1"/>
        <v>711573.99</v>
      </c>
      <c r="AC24" s="86"/>
      <c r="AD24" s="86"/>
      <c r="AE24" s="86"/>
      <c r="AF24" s="86"/>
      <c r="AH24" s="86"/>
      <c r="AI24" s="86"/>
    </row>
    <row r="25" spans="2:35">
      <c r="B25" s="13" t="s">
        <v>26</v>
      </c>
      <c r="C25" s="95"/>
      <c r="D25" s="87"/>
      <c r="E25" s="88"/>
      <c r="F25" s="88"/>
      <c r="G25" s="88"/>
      <c r="H25" s="88"/>
      <c r="I25" s="88"/>
      <c r="J25" s="88"/>
      <c r="K25" s="89"/>
      <c r="L25" s="88"/>
      <c r="M25" s="88"/>
      <c r="N25" s="88"/>
      <c r="O25" s="88"/>
      <c r="P25" s="88"/>
      <c r="Q25" s="90"/>
      <c r="R25" s="88"/>
      <c r="S25" s="90"/>
      <c r="T25" s="88"/>
      <c r="U25" s="90"/>
      <c r="V25" s="88"/>
      <c r="W25" s="19">
        <v>0</v>
      </c>
      <c r="X25" s="88"/>
      <c r="Y25" s="49"/>
      <c r="Z25" s="91"/>
      <c r="AA25" s="18">
        <f t="shared" si="0"/>
        <v>0</v>
      </c>
      <c r="AB25" s="43">
        <f t="shared" si="1"/>
        <v>0</v>
      </c>
      <c r="AC25" s="86"/>
      <c r="AD25" s="86"/>
      <c r="AE25" s="86"/>
      <c r="AF25" s="86"/>
    </row>
    <row r="26" spans="2:35" ht="15.75" thickBot="1">
      <c r="B26" s="16" t="s">
        <v>5</v>
      </c>
      <c r="C26" s="96"/>
      <c r="D26" s="11">
        <f t="shared" ref="D26:E26" si="2">SUM(D8:D24)</f>
        <v>0</v>
      </c>
      <c r="E26" s="34">
        <f t="shared" si="2"/>
        <v>0</v>
      </c>
      <c r="F26" s="34">
        <f t="shared" ref="F26:AA26" si="3">SUM(F8:F25)</f>
        <v>107</v>
      </c>
      <c r="G26" s="30">
        <f t="shared" si="3"/>
        <v>802500</v>
      </c>
      <c r="H26" s="30">
        <f t="shared" si="3"/>
        <v>0</v>
      </c>
      <c r="I26" s="30">
        <f t="shared" si="3"/>
        <v>0</v>
      </c>
      <c r="J26" s="34">
        <f t="shared" si="3"/>
        <v>176</v>
      </c>
      <c r="K26" s="30">
        <f t="shared" si="3"/>
        <v>1320000</v>
      </c>
      <c r="L26" s="34">
        <f t="shared" si="3"/>
        <v>553</v>
      </c>
      <c r="M26" s="30">
        <f t="shared" si="3"/>
        <v>1445000</v>
      </c>
      <c r="N26" s="30">
        <f t="shared" si="3"/>
        <v>0</v>
      </c>
      <c r="O26" s="30">
        <f t="shared" si="3"/>
        <v>0</v>
      </c>
      <c r="P26" s="34">
        <f t="shared" si="3"/>
        <v>288</v>
      </c>
      <c r="Q26" s="30">
        <f t="shared" si="3"/>
        <v>4320000</v>
      </c>
      <c r="R26" s="34">
        <f t="shared" si="3"/>
        <v>318</v>
      </c>
      <c r="S26" s="30">
        <f t="shared" si="3"/>
        <v>477000</v>
      </c>
      <c r="T26" s="34">
        <f t="shared" si="3"/>
        <v>2572</v>
      </c>
      <c r="U26" s="30">
        <f t="shared" si="3"/>
        <v>3858000</v>
      </c>
      <c r="V26" s="34">
        <f t="shared" si="3"/>
        <v>46</v>
      </c>
      <c r="W26" s="30">
        <f t="shared" si="3"/>
        <v>230000</v>
      </c>
      <c r="X26" s="34">
        <f t="shared" si="3"/>
        <v>32</v>
      </c>
      <c r="Y26" s="30">
        <f t="shared" si="3"/>
        <v>54437.8</v>
      </c>
      <c r="Z26" s="30">
        <f t="shared" si="3"/>
        <v>1488914.3900000001</v>
      </c>
      <c r="AA26" s="34">
        <f t="shared" si="3"/>
        <v>4092</v>
      </c>
      <c r="AB26" s="30">
        <f>SUM(AB8:AB25)</f>
        <v>13995852.189999999</v>
      </c>
      <c r="AC26" s="86"/>
      <c r="AD26" s="86"/>
      <c r="AF26" s="86"/>
    </row>
    <row r="27" spans="2:35" ht="16.5" thickTop="1">
      <c r="B27" s="162" t="s">
        <v>36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3"/>
      <c r="AA27" s="2"/>
      <c r="AB27" s="46"/>
    </row>
    <row r="28" spans="2:35" ht="15.75">
      <c r="B28" s="156" t="s">
        <v>159</v>
      </c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</row>
    <row r="29" spans="2:35" ht="15.75"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</row>
    <row r="30" spans="2:35" ht="15.75">
      <c r="B30" s="47"/>
      <c r="C30" s="47"/>
      <c r="D30" s="47"/>
      <c r="E30" s="47"/>
      <c r="F30" s="47"/>
      <c r="G30" s="47"/>
      <c r="H30" s="47"/>
      <c r="I30" s="47"/>
      <c r="J30" s="47"/>
      <c r="K30" s="47" t="s">
        <v>157</v>
      </c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</row>
    <row r="31" spans="2:35" ht="15.75">
      <c r="B31" s="1" t="s">
        <v>32</v>
      </c>
      <c r="C31" s="1"/>
      <c r="D31" s="1"/>
      <c r="E31" s="1"/>
      <c r="F31" s="1"/>
      <c r="G31" s="1"/>
      <c r="H31" s="1"/>
      <c r="I31" s="1"/>
      <c r="J31" s="1"/>
      <c r="K31" s="4"/>
      <c r="L31" s="1"/>
      <c r="M31" s="1"/>
      <c r="N31" s="1"/>
      <c r="O31" s="1"/>
      <c r="P31" s="74"/>
      <c r="Q31" s="1"/>
      <c r="R31" s="1"/>
      <c r="S31" s="1"/>
      <c r="T31" s="1"/>
      <c r="U31" s="1"/>
      <c r="V31" s="1"/>
      <c r="W31" s="1"/>
      <c r="X31" s="1"/>
      <c r="Y31" s="35"/>
      <c r="Z31" s="35"/>
      <c r="AA31" s="1"/>
      <c r="AB31" s="45"/>
      <c r="AE31" s="23"/>
    </row>
    <row r="32" spans="2:35" ht="15.75">
      <c r="B32" s="6" t="s">
        <v>27</v>
      </c>
      <c r="C32" s="6"/>
      <c r="D32" s="6" t="s">
        <v>27</v>
      </c>
      <c r="E32" s="6"/>
      <c r="F32" s="6"/>
      <c r="G32" s="6"/>
      <c r="P32" s="163"/>
      <c r="Q32" s="163"/>
      <c r="R32" s="163"/>
      <c r="S32" s="163"/>
    </row>
    <row r="33" spans="2:35" ht="15.75">
      <c r="B33" s="6"/>
      <c r="C33" s="6"/>
      <c r="D33" s="6"/>
      <c r="E33" s="6"/>
      <c r="F33" s="6"/>
      <c r="G33" s="6"/>
      <c r="P33" s="75"/>
      <c r="Q33" s="75"/>
      <c r="R33" s="75"/>
      <c r="S33" s="75"/>
    </row>
    <row r="34" spans="2:35" ht="15.75">
      <c r="B34" s="176" t="s">
        <v>30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</row>
    <row r="35" spans="2:35" ht="15.75">
      <c r="B35" s="158" t="s">
        <v>0</v>
      </c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</row>
    <row r="36" spans="2:35" ht="15.75">
      <c r="B36" s="158" t="s">
        <v>161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</row>
    <row r="37" spans="2:35" ht="15.75">
      <c r="B37" s="177" t="s">
        <v>158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05"/>
      <c r="M37" s="105"/>
      <c r="N37" s="105"/>
      <c r="O37" s="105"/>
      <c r="P37" s="41"/>
      <c r="Q37" s="42"/>
      <c r="R37" s="42"/>
      <c r="S37" s="42"/>
      <c r="T37" s="42"/>
      <c r="U37" s="42"/>
      <c r="V37" s="42"/>
      <c r="W37" s="42"/>
      <c r="X37" s="42"/>
      <c r="Y37" s="42"/>
      <c r="Z37" s="178"/>
      <c r="AA37" s="178"/>
      <c r="AB37" s="178"/>
    </row>
    <row r="38" spans="2:35">
      <c r="B38" s="173" t="s">
        <v>35</v>
      </c>
      <c r="C38" s="173" t="s">
        <v>133</v>
      </c>
      <c r="D38" s="165" t="s">
        <v>1</v>
      </c>
      <c r="E38" s="172"/>
      <c r="F38" s="172"/>
      <c r="G38" s="166"/>
      <c r="H38" s="165" t="s">
        <v>2</v>
      </c>
      <c r="I38" s="172"/>
      <c r="J38" s="172"/>
      <c r="K38" s="166"/>
      <c r="L38" s="165" t="s">
        <v>3</v>
      </c>
      <c r="M38" s="166"/>
      <c r="N38" s="165" t="s">
        <v>4</v>
      </c>
      <c r="O38" s="172"/>
      <c r="P38" s="172"/>
      <c r="Q38" s="166"/>
      <c r="R38" s="170" t="s">
        <v>37</v>
      </c>
      <c r="S38" s="170"/>
      <c r="T38" s="170"/>
      <c r="U38" s="171"/>
      <c r="V38" s="165" t="s">
        <v>149</v>
      </c>
      <c r="W38" s="166"/>
      <c r="X38" s="165" t="s">
        <v>29</v>
      </c>
      <c r="Y38" s="166"/>
      <c r="Z38" s="166" t="s">
        <v>148</v>
      </c>
      <c r="AA38" s="165" t="s">
        <v>5</v>
      </c>
      <c r="AB38" s="166"/>
    </row>
    <row r="39" spans="2:35">
      <c r="B39" s="174"/>
      <c r="C39" s="174"/>
      <c r="D39" s="169" t="s">
        <v>137</v>
      </c>
      <c r="E39" s="169"/>
      <c r="F39" s="169" t="s">
        <v>138</v>
      </c>
      <c r="G39" s="169"/>
      <c r="H39" s="169" t="s">
        <v>137</v>
      </c>
      <c r="I39" s="169"/>
      <c r="J39" s="169" t="s">
        <v>138</v>
      </c>
      <c r="K39" s="169"/>
      <c r="L39" s="167"/>
      <c r="M39" s="168"/>
      <c r="N39" s="169" t="s">
        <v>139</v>
      </c>
      <c r="O39" s="169"/>
      <c r="P39" s="169" t="s">
        <v>140</v>
      </c>
      <c r="Q39" s="169"/>
      <c r="R39" s="169" t="s">
        <v>131</v>
      </c>
      <c r="S39" s="169"/>
      <c r="T39" s="170" t="s">
        <v>132</v>
      </c>
      <c r="U39" s="171"/>
      <c r="V39" s="167"/>
      <c r="W39" s="168"/>
      <c r="X39" s="167"/>
      <c r="Y39" s="168"/>
      <c r="Z39" s="168"/>
      <c r="AA39" s="167"/>
      <c r="AB39" s="168"/>
    </row>
    <row r="40" spans="2:35" ht="43.5">
      <c r="B40" s="175"/>
      <c r="C40" s="175"/>
      <c r="D40" s="5" t="s">
        <v>6</v>
      </c>
      <c r="E40" s="12" t="s">
        <v>31</v>
      </c>
      <c r="F40" s="8" t="s">
        <v>6</v>
      </c>
      <c r="G40" s="9" t="s">
        <v>28</v>
      </c>
      <c r="H40" s="8" t="s">
        <v>6</v>
      </c>
      <c r="I40" s="9" t="s">
        <v>28</v>
      </c>
      <c r="J40" s="5" t="s">
        <v>6</v>
      </c>
      <c r="K40" s="12" t="s">
        <v>34</v>
      </c>
      <c r="L40" s="5" t="s">
        <v>6</v>
      </c>
      <c r="M40" s="9" t="s">
        <v>28</v>
      </c>
      <c r="N40" s="8" t="s">
        <v>6</v>
      </c>
      <c r="O40" s="9" t="s">
        <v>28</v>
      </c>
      <c r="P40" s="8" t="s">
        <v>6</v>
      </c>
      <c r="Q40" s="9" t="s">
        <v>28</v>
      </c>
      <c r="R40" s="8" t="s">
        <v>6</v>
      </c>
      <c r="S40" s="9" t="s">
        <v>155</v>
      </c>
      <c r="T40" s="8" t="s">
        <v>6</v>
      </c>
      <c r="U40" s="9" t="s">
        <v>155</v>
      </c>
      <c r="V40" s="8" t="s">
        <v>6</v>
      </c>
      <c r="W40" s="9" t="s">
        <v>28</v>
      </c>
      <c r="X40" s="8" t="s">
        <v>6</v>
      </c>
      <c r="Y40" s="9" t="s">
        <v>28</v>
      </c>
      <c r="Z40" s="9" t="s">
        <v>28</v>
      </c>
      <c r="AA40" s="8" t="s">
        <v>6</v>
      </c>
      <c r="AB40" s="9" t="s">
        <v>28</v>
      </c>
    </row>
    <row r="41" spans="2:35">
      <c r="B41" s="14" t="s">
        <v>10</v>
      </c>
      <c r="C41" s="98"/>
      <c r="D41" s="17"/>
      <c r="E41" s="19"/>
      <c r="F41" s="19">
        <v>1</v>
      </c>
      <c r="G41" s="19">
        <v>7500</v>
      </c>
      <c r="H41" s="19"/>
      <c r="I41" s="19"/>
      <c r="J41" s="19">
        <v>3</v>
      </c>
      <c r="K41" s="20">
        <v>22500</v>
      </c>
      <c r="L41" s="19">
        <v>13</v>
      </c>
      <c r="M41" s="19">
        <v>36000</v>
      </c>
      <c r="N41" s="19"/>
      <c r="O41" s="19"/>
      <c r="P41" s="19">
        <v>9</v>
      </c>
      <c r="Q41" s="21">
        <v>135000</v>
      </c>
      <c r="R41" s="19"/>
      <c r="S41" s="21">
        <v>0</v>
      </c>
      <c r="T41" s="19"/>
      <c r="U41" s="21">
        <v>0</v>
      </c>
      <c r="V41" s="19"/>
      <c r="W41" s="19">
        <v>0</v>
      </c>
      <c r="X41" s="19"/>
      <c r="Y41" s="19"/>
      <c r="Z41" s="49"/>
      <c r="AA41" s="18">
        <f>F41+J41+L41+P41+R41+T41+V41+X41</f>
        <v>26</v>
      </c>
      <c r="AB41" s="43">
        <f>G41+K41+M41+Q41+S41+U41+W41+Y41+Z41</f>
        <v>201000</v>
      </c>
      <c r="AD41" s="86"/>
      <c r="AE41" s="86"/>
      <c r="AF41" s="86"/>
      <c r="AH41" s="86"/>
      <c r="AI41" s="86"/>
    </row>
    <row r="42" spans="2:35">
      <c r="B42" s="14" t="s">
        <v>9</v>
      </c>
      <c r="C42" s="80"/>
      <c r="D42" s="17"/>
      <c r="E42" s="19"/>
      <c r="F42" s="19">
        <v>9</v>
      </c>
      <c r="G42" s="19">
        <v>67500</v>
      </c>
      <c r="H42" s="19"/>
      <c r="I42" s="19"/>
      <c r="J42" s="19">
        <v>9</v>
      </c>
      <c r="K42" s="20">
        <v>67500</v>
      </c>
      <c r="L42" s="19">
        <v>41</v>
      </c>
      <c r="M42" s="19">
        <v>124000</v>
      </c>
      <c r="N42" s="19"/>
      <c r="O42" s="19"/>
      <c r="P42" s="19">
        <v>13</v>
      </c>
      <c r="Q42" s="21">
        <v>195000</v>
      </c>
      <c r="R42" s="19"/>
      <c r="S42" s="21">
        <v>0</v>
      </c>
      <c r="T42" s="19">
        <v>5</v>
      </c>
      <c r="U42" s="21">
        <v>7500</v>
      </c>
      <c r="V42" s="19"/>
      <c r="W42" s="19">
        <v>0</v>
      </c>
      <c r="X42" s="19"/>
      <c r="Y42" s="19"/>
      <c r="Z42" s="49"/>
      <c r="AA42" s="18">
        <f t="shared" ref="AA42:AA58" si="4">F42+J42+L42+P42+R42+T42+V42+X42</f>
        <v>77</v>
      </c>
      <c r="AB42" s="43">
        <f t="shared" ref="AB42:AB58" si="5">G42+K42+M42+Q42+S42+U42+W42+Y42+Z42</f>
        <v>461500</v>
      </c>
      <c r="AC42" s="86"/>
      <c r="AD42" s="86"/>
      <c r="AE42" s="86"/>
      <c r="AF42" s="86"/>
      <c r="AH42" s="86"/>
      <c r="AI42" s="86"/>
    </row>
    <row r="43" spans="2:35">
      <c r="B43" s="14" t="s">
        <v>24</v>
      </c>
      <c r="C43" s="80"/>
      <c r="D43" s="17"/>
      <c r="E43" s="19"/>
      <c r="F43" s="19">
        <v>2</v>
      </c>
      <c r="G43" s="19">
        <v>15000</v>
      </c>
      <c r="H43" s="19"/>
      <c r="I43" s="19"/>
      <c r="J43" s="19">
        <v>11</v>
      </c>
      <c r="K43" s="20">
        <v>82500</v>
      </c>
      <c r="L43" s="19">
        <v>27</v>
      </c>
      <c r="M43" s="19">
        <v>74000</v>
      </c>
      <c r="N43" s="19"/>
      <c r="O43" s="19"/>
      <c r="P43" s="19">
        <v>10</v>
      </c>
      <c r="Q43" s="21">
        <v>150000</v>
      </c>
      <c r="R43" s="19">
        <v>19</v>
      </c>
      <c r="S43" s="21">
        <v>28500</v>
      </c>
      <c r="T43" s="19"/>
      <c r="U43" s="21">
        <v>0</v>
      </c>
      <c r="V43" s="19"/>
      <c r="W43" s="19">
        <v>0</v>
      </c>
      <c r="X43" s="19">
        <v>2</v>
      </c>
      <c r="Y43" s="83">
        <v>5860</v>
      </c>
      <c r="Z43" s="49"/>
      <c r="AA43" s="18">
        <f t="shared" si="4"/>
        <v>71</v>
      </c>
      <c r="AB43" s="43">
        <f t="shared" si="5"/>
        <v>355860</v>
      </c>
      <c r="AC43" s="86"/>
      <c r="AD43" s="86"/>
      <c r="AE43" s="86"/>
      <c r="AF43" s="86"/>
      <c r="AH43" s="86"/>
      <c r="AI43" s="86"/>
    </row>
    <row r="44" spans="2:35">
      <c r="B44" s="38" t="s">
        <v>8</v>
      </c>
      <c r="C44" s="98"/>
      <c r="D44" s="39"/>
      <c r="E44" s="40"/>
      <c r="F44" s="19">
        <v>2</v>
      </c>
      <c r="G44" s="19">
        <v>15000</v>
      </c>
      <c r="H44" s="19"/>
      <c r="I44" s="19"/>
      <c r="J44" s="19">
        <v>13</v>
      </c>
      <c r="K44" s="20">
        <v>97500</v>
      </c>
      <c r="L44" s="19">
        <v>37</v>
      </c>
      <c r="M44" s="19">
        <v>98500</v>
      </c>
      <c r="N44" s="19"/>
      <c r="O44" s="19"/>
      <c r="P44" s="19">
        <v>16</v>
      </c>
      <c r="Q44" s="21">
        <v>240000</v>
      </c>
      <c r="R44" s="19"/>
      <c r="S44" s="21">
        <v>0</v>
      </c>
      <c r="T44" s="19"/>
      <c r="U44" s="21">
        <v>0</v>
      </c>
      <c r="V44" s="19"/>
      <c r="W44" s="19">
        <v>0</v>
      </c>
      <c r="X44" s="19"/>
      <c r="Y44" s="19"/>
      <c r="Z44" s="49"/>
      <c r="AA44" s="18">
        <f t="shared" si="4"/>
        <v>68</v>
      </c>
      <c r="AB44" s="43">
        <f t="shared" si="5"/>
        <v>451000</v>
      </c>
      <c r="AC44" s="86"/>
      <c r="AD44" s="86"/>
      <c r="AE44" s="86"/>
      <c r="AF44" s="86"/>
      <c r="AH44" s="86"/>
      <c r="AI44" s="86"/>
    </row>
    <row r="45" spans="2:35">
      <c r="B45" s="14" t="s">
        <v>15</v>
      </c>
      <c r="C45" s="80"/>
      <c r="D45" s="17"/>
      <c r="E45" s="19"/>
      <c r="F45" s="19">
        <v>5</v>
      </c>
      <c r="G45" s="19">
        <v>37500</v>
      </c>
      <c r="H45" s="19"/>
      <c r="I45" s="19"/>
      <c r="J45" s="19">
        <v>10</v>
      </c>
      <c r="K45" s="20">
        <v>75000</v>
      </c>
      <c r="L45" s="19">
        <v>30</v>
      </c>
      <c r="M45" s="19">
        <v>88250</v>
      </c>
      <c r="N45" s="19"/>
      <c r="O45" s="19"/>
      <c r="P45" s="19">
        <v>13</v>
      </c>
      <c r="Q45" s="21">
        <v>195000</v>
      </c>
      <c r="R45" s="19"/>
      <c r="S45" s="21">
        <v>0</v>
      </c>
      <c r="T45" s="19">
        <v>6</v>
      </c>
      <c r="U45" s="21">
        <v>9000</v>
      </c>
      <c r="V45" s="19"/>
      <c r="W45" s="19">
        <v>0</v>
      </c>
      <c r="X45" s="19"/>
      <c r="Y45" s="19"/>
      <c r="Z45" s="49"/>
      <c r="AA45" s="18">
        <f t="shared" si="4"/>
        <v>64</v>
      </c>
      <c r="AB45" s="43">
        <f t="shared" si="5"/>
        <v>404750</v>
      </c>
      <c r="AC45" s="86"/>
      <c r="AD45" s="86"/>
      <c r="AE45" s="86"/>
      <c r="AF45" s="86"/>
      <c r="AH45" s="86"/>
      <c r="AI45" s="86"/>
    </row>
    <row r="46" spans="2:35">
      <c r="B46" s="15" t="s">
        <v>18</v>
      </c>
      <c r="C46" s="80"/>
      <c r="D46" s="17"/>
      <c r="E46" s="19"/>
      <c r="F46" s="19">
        <v>1</v>
      </c>
      <c r="G46" s="19">
        <v>7500</v>
      </c>
      <c r="H46" s="19"/>
      <c r="I46" s="19"/>
      <c r="J46" s="19">
        <v>4</v>
      </c>
      <c r="K46" s="20">
        <v>30000</v>
      </c>
      <c r="L46" s="19">
        <v>13</v>
      </c>
      <c r="M46" s="19">
        <v>37500</v>
      </c>
      <c r="N46" s="19"/>
      <c r="O46" s="19"/>
      <c r="P46" s="19">
        <v>5</v>
      </c>
      <c r="Q46" s="21">
        <v>75000</v>
      </c>
      <c r="R46" s="19">
        <v>1</v>
      </c>
      <c r="S46" s="21">
        <v>1500</v>
      </c>
      <c r="T46" s="19"/>
      <c r="U46" s="21">
        <v>0</v>
      </c>
      <c r="V46" s="19">
        <v>1</v>
      </c>
      <c r="W46" s="19">
        <v>5000</v>
      </c>
      <c r="X46" s="19"/>
      <c r="Y46" s="19"/>
      <c r="Z46" s="49"/>
      <c r="AA46" s="18">
        <f t="shared" si="4"/>
        <v>25</v>
      </c>
      <c r="AB46" s="43">
        <f t="shared" si="5"/>
        <v>156500</v>
      </c>
      <c r="AC46" s="86"/>
      <c r="AD46" s="86"/>
      <c r="AE46" s="86"/>
      <c r="AF46" s="86"/>
      <c r="AH46" s="86"/>
      <c r="AI46" s="86"/>
    </row>
    <row r="47" spans="2:35">
      <c r="B47" s="14" t="s">
        <v>23</v>
      </c>
      <c r="C47" s="80"/>
      <c r="D47" s="17"/>
      <c r="E47" s="19"/>
      <c r="F47" s="19">
        <v>7</v>
      </c>
      <c r="G47" s="19">
        <v>52500</v>
      </c>
      <c r="H47" s="19"/>
      <c r="I47" s="19"/>
      <c r="J47" s="19">
        <v>8</v>
      </c>
      <c r="K47" s="20">
        <v>60000</v>
      </c>
      <c r="L47" s="19">
        <v>13</v>
      </c>
      <c r="M47" s="19">
        <v>34000</v>
      </c>
      <c r="N47" s="19"/>
      <c r="O47" s="19"/>
      <c r="P47" s="19">
        <v>11</v>
      </c>
      <c r="Q47" s="21">
        <v>165000</v>
      </c>
      <c r="R47" s="83"/>
      <c r="S47" s="21">
        <v>0</v>
      </c>
      <c r="T47" s="19"/>
      <c r="U47" s="21">
        <v>0</v>
      </c>
      <c r="V47" s="19"/>
      <c r="W47" s="19">
        <v>0</v>
      </c>
      <c r="X47" s="19"/>
      <c r="Y47" s="19"/>
      <c r="Z47" s="49"/>
      <c r="AA47" s="18">
        <f t="shared" si="4"/>
        <v>39</v>
      </c>
      <c r="AB47" s="43">
        <f t="shared" si="5"/>
        <v>311500</v>
      </c>
      <c r="AC47" s="86"/>
      <c r="AD47" s="86"/>
      <c r="AE47" s="86"/>
      <c r="AF47" s="86"/>
      <c r="AH47" s="86"/>
      <c r="AI47" s="86"/>
    </row>
    <row r="48" spans="2:35">
      <c r="B48" s="14" t="s">
        <v>13</v>
      </c>
      <c r="C48" s="80"/>
      <c r="D48" s="17"/>
      <c r="E48" s="19"/>
      <c r="F48" s="19">
        <v>9</v>
      </c>
      <c r="G48" s="19">
        <v>67500</v>
      </c>
      <c r="H48" s="19"/>
      <c r="I48" s="19"/>
      <c r="J48" s="19">
        <v>8</v>
      </c>
      <c r="K48" s="20">
        <v>60000</v>
      </c>
      <c r="L48" s="19">
        <v>29</v>
      </c>
      <c r="M48" s="19">
        <v>93250</v>
      </c>
      <c r="N48" s="19"/>
      <c r="O48" s="19"/>
      <c r="P48" s="19">
        <v>18</v>
      </c>
      <c r="Q48" s="21">
        <v>270000</v>
      </c>
      <c r="R48" s="19"/>
      <c r="S48" s="21">
        <v>0</v>
      </c>
      <c r="T48" s="19"/>
      <c r="U48" s="21">
        <v>0</v>
      </c>
      <c r="V48" s="19"/>
      <c r="W48" s="19">
        <v>0</v>
      </c>
      <c r="X48" s="19">
        <v>1</v>
      </c>
      <c r="Y48" s="19">
        <v>1880</v>
      </c>
      <c r="Z48" s="49"/>
      <c r="AA48" s="18">
        <f t="shared" si="4"/>
        <v>65</v>
      </c>
      <c r="AB48" s="43">
        <f t="shared" si="5"/>
        <v>492630</v>
      </c>
      <c r="AC48" s="86"/>
      <c r="AD48" s="86"/>
      <c r="AE48" s="86"/>
      <c r="AF48" s="86"/>
      <c r="AH48" s="86"/>
      <c r="AI48" s="86"/>
    </row>
    <row r="49" spans="2:35" s="103" customFormat="1">
      <c r="B49" s="14" t="s">
        <v>22</v>
      </c>
      <c r="C49" s="80"/>
      <c r="D49" s="100"/>
      <c r="E49" s="101"/>
      <c r="F49" s="83">
        <v>5</v>
      </c>
      <c r="G49" s="83">
        <v>37500</v>
      </c>
      <c r="H49" s="83"/>
      <c r="I49" s="83"/>
      <c r="J49" s="83">
        <v>7</v>
      </c>
      <c r="K49" s="97">
        <v>52500</v>
      </c>
      <c r="L49" s="83">
        <v>17</v>
      </c>
      <c r="M49" s="83">
        <v>39000</v>
      </c>
      <c r="N49" s="83"/>
      <c r="O49" s="83"/>
      <c r="P49" s="83"/>
      <c r="Q49" s="84">
        <v>0</v>
      </c>
      <c r="R49" s="83"/>
      <c r="S49" s="84">
        <v>0</v>
      </c>
      <c r="T49" s="83">
        <v>78</v>
      </c>
      <c r="U49" s="84">
        <v>117000</v>
      </c>
      <c r="V49" s="83"/>
      <c r="W49" s="83">
        <v>0</v>
      </c>
      <c r="X49" s="83"/>
      <c r="Y49" s="83"/>
      <c r="Z49" s="85"/>
      <c r="AA49" s="18">
        <f t="shared" si="4"/>
        <v>107</v>
      </c>
      <c r="AB49" s="43">
        <f t="shared" si="5"/>
        <v>246000</v>
      </c>
      <c r="AC49" s="102"/>
      <c r="AD49" s="86"/>
      <c r="AE49" s="86"/>
      <c r="AF49" s="102"/>
      <c r="AH49" s="102"/>
      <c r="AI49" s="102"/>
    </row>
    <row r="50" spans="2:35">
      <c r="B50" s="14" t="s">
        <v>12</v>
      </c>
      <c r="C50" s="80"/>
      <c r="D50" s="17"/>
      <c r="E50" s="19"/>
      <c r="F50" s="19">
        <v>4</v>
      </c>
      <c r="G50" s="19">
        <v>30000</v>
      </c>
      <c r="H50" s="19"/>
      <c r="I50" s="19"/>
      <c r="J50" s="19">
        <v>7</v>
      </c>
      <c r="K50" s="20">
        <v>52500</v>
      </c>
      <c r="L50" s="19">
        <v>21</v>
      </c>
      <c r="M50" s="19">
        <v>59250</v>
      </c>
      <c r="N50" s="19"/>
      <c r="O50" s="19"/>
      <c r="P50" s="19">
        <v>17</v>
      </c>
      <c r="Q50" s="21">
        <v>255000</v>
      </c>
      <c r="R50" s="19">
        <v>26</v>
      </c>
      <c r="S50" s="21">
        <v>39000</v>
      </c>
      <c r="T50" s="19">
        <v>3</v>
      </c>
      <c r="U50" s="21">
        <v>4500</v>
      </c>
      <c r="V50" s="19"/>
      <c r="W50" s="19">
        <v>0</v>
      </c>
      <c r="X50" s="19">
        <v>1</v>
      </c>
      <c r="Y50" s="19">
        <v>2691</v>
      </c>
      <c r="Z50" s="49"/>
      <c r="AA50" s="18">
        <f t="shared" si="4"/>
        <v>79</v>
      </c>
      <c r="AB50" s="43">
        <f t="shared" si="5"/>
        <v>442941</v>
      </c>
      <c r="AC50" s="86"/>
      <c r="AD50" s="86"/>
      <c r="AE50" s="86"/>
      <c r="AF50" s="86"/>
      <c r="AH50" s="86"/>
      <c r="AI50" s="86"/>
    </row>
    <row r="51" spans="2:35">
      <c r="B51" s="14" t="s">
        <v>16</v>
      </c>
      <c r="C51" s="80"/>
      <c r="D51" s="17"/>
      <c r="E51" s="19"/>
      <c r="F51" s="19">
        <v>5</v>
      </c>
      <c r="G51" s="19">
        <v>37500</v>
      </c>
      <c r="H51" s="19"/>
      <c r="I51" s="19"/>
      <c r="J51" s="19">
        <v>2</v>
      </c>
      <c r="K51" s="20">
        <v>15000</v>
      </c>
      <c r="L51" s="19">
        <v>4</v>
      </c>
      <c r="M51" s="19">
        <v>10750</v>
      </c>
      <c r="N51" s="19"/>
      <c r="O51" s="19"/>
      <c r="P51" s="19">
        <v>4</v>
      </c>
      <c r="Q51" s="21">
        <v>60000</v>
      </c>
      <c r="R51" s="19"/>
      <c r="S51" s="21">
        <v>0</v>
      </c>
      <c r="T51" s="19"/>
      <c r="U51" s="21">
        <v>0</v>
      </c>
      <c r="V51" s="19"/>
      <c r="W51" s="19">
        <v>0</v>
      </c>
      <c r="X51" s="19"/>
      <c r="Y51" s="19"/>
      <c r="Z51" s="49"/>
      <c r="AA51" s="18">
        <f t="shared" si="4"/>
        <v>15</v>
      </c>
      <c r="AB51" s="43">
        <f t="shared" si="5"/>
        <v>123250</v>
      </c>
      <c r="AC51" s="86"/>
      <c r="AD51" s="86"/>
      <c r="AE51" s="86"/>
      <c r="AF51" s="86"/>
      <c r="AH51" s="86"/>
      <c r="AI51" s="86"/>
    </row>
    <row r="52" spans="2:35">
      <c r="B52" s="38" t="s">
        <v>11</v>
      </c>
      <c r="C52" s="80"/>
      <c r="D52" s="81"/>
      <c r="E52" s="82"/>
      <c r="F52" s="83">
        <v>5</v>
      </c>
      <c r="G52" s="83">
        <v>37500</v>
      </c>
      <c r="H52" s="83"/>
      <c r="I52" s="83"/>
      <c r="J52" s="83">
        <v>10</v>
      </c>
      <c r="K52" s="20">
        <v>75000</v>
      </c>
      <c r="L52" s="83">
        <v>27</v>
      </c>
      <c r="M52" s="83">
        <v>56250</v>
      </c>
      <c r="N52" s="83"/>
      <c r="O52" s="83"/>
      <c r="P52" s="83">
        <v>18</v>
      </c>
      <c r="Q52" s="84">
        <v>270000</v>
      </c>
      <c r="R52" s="83"/>
      <c r="S52" s="84">
        <v>0</v>
      </c>
      <c r="T52" s="83"/>
      <c r="U52" s="84">
        <v>0</v>
      </c>
      <c r="V52" s="83">
        <v>1</v>
      </c>
      <c r="W52" s="19">
        <v>5000</v>
      </c>
      <c r="X52" s="83"/>
      <c r="Y52" s="19"/>
      <c r="Z52" s="85"/>
      <c r="AA52" s="18">
        <f t="shared" si="4"/>
        <v>61</v>
      </c>
      <c r="AB52" s="43">
        <f t="shared" si="5"/>
        <v>443750</v>
      </c>
      <c r="AC52" s="86"/>
      <c r="AD52" s="86"/>
      <c r="AE52" s="86"/>
      <c r="AF52" s="86"/>
      <c r="AH52" s="86"/>
      <c r="AI52" s="86"/>
    </row>
    <row r="53" spans="2:35">
      <c r="B53" s="14" t="s">
        <v>21</v>
      </c>
      <c r="C53" s="80"/>
      <c r="D53" s="37"/>
      <c r="E53" s="19"/>
      <c r="F53" s="19"/>
      <c r="G53" s="19">
        <v>0</v>
      </c>
      <c r="H53" s="19"/>
      <c r="I53" s="19"/>
      <c r="J53" s="19"/>
      <c r="K53" s="20">
        <v>0</v>
      </c>
      <c r="L53" s="19"/>
      <c r="M53" s="19"/>
      <c r="N53" s="19"/>
      <c r="O53" s="19"/>
      <c r="P53" s="19"/>
      <c r="Q53" s="21">
        <v>0</v>
      </c>
      <c r="R53" s="19"/>
      <c r="S53" s="21">
        <v>0</v>
      </c>
      <c r="T53" s="19"/>
      <c r="U53" s="21">
        <v>0</v>
      </c>
      <c r="V53" s="19"/>
      <c r="W53" s="19">
        <v>0</v>
      </c>
      <c r="X53" s="19"/>
      <c r="Y53" s="19"/>
      <c r="Z53" s="49"/>
      <c r="AA53" s="18">
        <f t="shared" si="4"/>
        <v>0</v>
      </c>
      <c r="AB53" s="43">
        <f t="shared" si="5"/>
        <v>0</v>
      </c>
      <c r="AC53" s="86"/>
      <c r="AD53" s="86"/>
      <c r="AE53" s="86"/>
      <c r="AF53" s="86"/>
      <c r="AH53" s="86"/>
      <c r="AI53" s="86"/>
    </row>
    <row r="54" spans="2:35">
      <c r="B54" s="15" t="s">
        <v>14</v>
      </c>
      <c r="C54" s="80"/>
      <c r="D54" s="17"/>
      <c r="E54" s="19"/>
      <c r="F54" s="19">
        <v>1</v>
      </c>
      <c r="G54" s="19">
        <v>7500</v>
      </c>
      <c r="H54" s="19"/>
      <c r="I54" s="19"/>
      <c r="J54" s="19">
        <v>2</v>
      </c>
      <c r="K54" s="97">
        <v>15000</v>
      </c>
      <c r="L54" s="83">
        <v>2</v>
      </c>
      <c r="M54" s="83">
        <v>7750</v>
      </c>
      <c r="N54" s="83"/>
      <c r="O54" s="83"/>
      <c r="P54" s="83"/>
      <c r="Q54" s="84">
        <v>0</v>
      </c>
      <c r="R54" s="83"/>
      <c r="S54" s="84">
        <v>0</v>
      </c>
      <c r="T54" s="83">
        <v>22</v>
      </c>
      <c r="U54" s="84">
        <v>33000</v>
      </c>
      <c r="V54" s="83"/>
      <c r="W54" s="83">
        <v>0</v>
      </c>
      <c r="X54" s="83"/>
      <c r="Y54" s="83"/>
      <c r="Z54" s="85"/>
      <c r="AA54" s="18">
        <f t="shared" si="4"/>
        <v>27</v>
      </c>
      <c r="AB54" s="43">
        <f t="shared" si="5"/>
        <v>63250</v>
      </c>
      <c r="AC54" s="86"/>
      <c r="AD54" s="86"/>
      <c r="AE54" s="86"/>
      <c r="AF54" s="86"/>
      <c r="AH54" s="86"/>
      <c r="AI54" s="86"/>
    </row>
    <row r="55" spans="2:35">
      <c r="B55" s="14" t="s">
        <v>17</v>
      </c>
      <c r="C55" s="80"/>
      <c r="D55" s="17"/>
      <c r="E55" s="19"/>
      <c r="F55" s="19"/>
      <c r="G55" s="19">
        <v>0</v>
      </c>
      <c r="H55" s="19"/>
      <c r="I55" s="19"/>
      <c r="J55" s="19"/>
      <c r="K55" s="20">
        <v>0</v>
      </c>
      <c r="L55" s="19"/>
      <c r="M55" s="19"/>
      <c r="N55" s="19"/>
      <c r="O55" s="19"/>
      <c r="P55" s="19"/>
      <c r="Q55" s="21">
        <v>0</v>
      </c>
      <c r="R55" s="19"/>
      <c r="S55" s="21">
        <v>0</v>
      </c>
      <c r="T55" s="19"/>
      <c r="U55" s="21">
        <v>0</v>
      </c>
      <c r="V55" s="19"/>
      <c r="W55" s="19">
        <v>0</v>
      </c>
      <c r="X55" s="19"/>
      <c r="Y55" s="19"/>
      <c r="Z55" s="49"/>
      <c r="AA55" s="18">
        <f t="shared" si="4"/>
        <v>0</v>
      </c>
      <c r="AB55" s="43">
        <f t="shared" si="5"/>
        <v>0</v>
      </c>
      <c r="AC55" s="86"/>
      <c r="AD55" s="86"/>
      <c r="AE55" s="86"/>
      <c r="AF55" s="86"/>
      <c r="AH55" s="86"/>
      <c r="AI55" s="86"/>
    </row>
    <row r="56" spans="2:35">
      <c r="B56" s="14" t="s">
        <v>20</v>
      </c>
      <c r="C56" s="99"/>
      <c r="D56" s="17"/>
      <c r="E56" s="19"/>
      <c r="F56" s="19">
        <v>4</v>
      </c>
      <c r="G56" s="19">
        <v>30000</v>
      </c>
      <c r="H56" s="19"/>
      <c r="I56" s="19"/>
      <c r="J56" s="19">
        <v>23</v>
      </c>
      <c r="K56" s="20">
        <v>172500</v>
      </c>
      <c r="L56" s="19">
        <v>62</v>
      </c>
      <c r="M56" s="19">
        <v>150000</v>
      </c>
      <c r="N56" s="19"/>
      <c r="O56" s="19"/>
      <c r="P56" s="19">
        <v>43</v>
      </c>
      <c r="Q56" s="21">
        <v>645000</v>
      </c>
      <c r="R56" s="19"/>
      <c r="S56" s="21">
        <v>0</v>
      </c>
      <c r="T56" s="19">
        <v>4</v>
      </c>
      <c r="U56" s="21">
        <v>6000</v>
      </c>
      <c r="V56" s="19"/>
      <c r="W56" s="19">
        <v>0</v>
      </c>
      <c r="X56" s="19">
        <v>1</v>
      </c>
      <c r="Y56" s="19">
        <v>2554</v>
      </c>
      <c r="Z56" s="49"/>
      <c r="AA56" s="18">
        <f t="shared" si="4"/>
        <v>137</v>
      </c>
      <c r="AB56" s="43">
        <f t="shared" si="5"/>
        <v>1006054</v>
      </c>
      <c r="AC56" s="86"/>
      <c r="AD56" s="86"/>
      <c r="AE56" s="86"/>
      <c r="AF56" s="86"/>
      <c r="AH56" s="86"/>
      <c r="AI56" s="86"/>
    </row>
    <row r="57" spans="2:35">
      <c r="B57" s="14" t="s">
        <v>19</v>
      </c>
      <c r="C57" s="80"/>
      <c r="D57" s="17"/>
      <c r="E57" s="19"/>
      <c r="F57" s="19">
        <v>3</v>
      </c>
      <c r="G57" s="19">
        <v>22500</v>
      </c>
      <c r="H57" s="19"/>
      <c r="I57" s="19"/>
      <c r="J57" s="19">
        <v>16</v>
      </c>
      <c r="K57" s="20">
        <v>120000</v>
      </c>
      <c r="L57" s="19">
        <v>62</v>
      </c>
      <c r="M57" s="19">
        <v>136500</v>
      </c>
      <c r="N57" s="19"/>
      <c r="O57" s="19"/>
      <c r="P57" s="19">
        <v>16</v>
      </c>
      <c r="Q57" s="21">
        <v>240000</v>
      </c>
      <c r="R57" s="19"/>
      <c r="S57" s="21">
        <v>0</v>
      </c>
      <c r="T57" s="83"/>
      <c r="U57" s="84">
        <v>0</v>
      </c>
      <c r="V57" s="19"/>
      <c r="W57" s="19">
        <v>0</v>
      </c>
      <c r="X57" s="19"/>
      <c r="Y57" s="19"/>
      <c r="Z57" s="49"/>
      <c r="AA57" s="18">
        <f t="shared" si="4"/>
        <v>97</v>
      </c>
      <c r="AB57" s="43">
        <f t="shared" si="5"/>
        <v>519000</v>
      </c>
      <c r="AC57" s="86"/>
      <c r="AD57" s="86"/>
      <c r="AE57" s="86"/>
      <c r="AF57" s="86"/>
      <c r="AH57" s="86"/>
      <c r="AI57" s="86"/>
    </row>
    <row r="58" spans="2:35">
      <c r="B58" s="13" t="s">
        <v>26</v>
      </c>
      <c r="C58" s="95"/>
      <c r="D58" s="87"/>
      <c r="E58" s="88"/>
      <c r="F58" s="88"/>
      <c r="G58" s="88"/>
      <c r="H58" s="88"/>
      <c r="I58" s="88"/>
      <c r="J58" s="88"/>
      <c r="K58" s="89"/>
      <c r="L58" s="88"/>
      <c r="M58" s="88"/>
      <c r="N58" s="88"/>
      <c r="O58" s="88"/>
      <c r="P58" s="88"/>
      <c r="Q58" s="90"/>
      <c r="R58" s="88"/>
      <c r="S58" s="90"/>
      <c r="T58" s="88"/>
      <c r="U58" s="90"/>
      <c r="V58" s="88"/>
      <c r="W58" s="19">
        <v>0</v>
      </c>
      <c r="X58" s="88"/>
      <c r="Y58" s="19"/>
      <c r="Z58" s="91">
        <v>182666</v>
      </c>
      <c r="AA58" s="18">
        <f t="shared" si="4"/>
        <v>0</v>
      </c>
      <c r="AB58" s="43">
        <f t="shared" si="5"/>
        <v>182666</v>
      </c>
      <c r="AC58" s="86"/>
      <c r="AD58" s="86"/>
      <c r="AE58" s="86"/>
      <c r="AF58" s="86"/>
    </row>
    <row r="59" spans="2:35" ht="15.75" thickBot="1">
      <c r="B59" s="16" t="s">
        <v>5</v>
      </c>
      <c r="C59" s="96"/>
      <c r="D59" s="11">
        <f t="shared" ref="D59:E59" si="6">SUM(D41:D57)</f>
        <v>0</v>
      </c>
      <c r="E59" s="34">
        <f t="shared" si="6"/>
        <v>0</v>
      </c>
      <c r="F59" s="34">
        <f>SUM(F41:F58)</f>
        <v>63</v>
      </c>
      <c r="G59" s="30">
        <f t="shared" ref="G59:AA59" si="7">SUM(G41:G58)</f>
        <v>472500</v>
      </c>
      <c r="H59" s="30">
        <f t="shared" si="7"/>
        <v>0</v>
      </c>
      <c r="I59" s="30">
        <f t="shared" si="7"/>
        <v>0</v>
      </c>
      <c r="J59" s="34">
        <f t="shared" si="7"/>
        <v>133</v>
      </c>
      <c r="K59" s="30">
        <f t="shared" si="7"/>
        <v>997500</v>
      </c>
      <c r="L59" s="34">
        <f t="shared" si="7"/>
        <v>398</v>
      </c>
      <c r="M59" s="30">
        <f t="shared" si="7"/>
        <v>1045000</v>
      </c>
      <c r="N59" s="30">
        <f t="shared" si="7"/>
        <v>0</v>
      </c>
      <c r="O59" s="30">
        <f t="shared" si="7"/>
        <v>0</v>
      </c>
      <c r="P59" s="34">
        <f t="shared" si="7"/>
        <v>193</v>
      </c>
      <c r="Q59" s="30">
        <f t="shared" si="7"/>
        <v>2895000</v>
      </c>
      <c r="R59" s="34">
        <f t="shared" si="7"/>
        <v>46</v>
      </c>
      <c r="S59" s="30">
        <f t="shared" si="7"/>
        <v>69000</v>
      </c>
      <c r="T59" s="34">
        <f t="shared" si="7"/>
        <v>118</v>
      </c>
      <c r="U59" s="30">
        <f t="shared" si="7"/>
        <v>177000</v>
      </c>
      <c r="V59" s="34">
        <f t="shared" si="7"/>
        <v>2</v>
      </c>
      <c r="W59" s="30">
        <f t="shared" si="7"/>
        <v>10000</v>
      </c>
      <c r="X59" s="34">
        <f t="shared" si="7"/>
        <v>5</v>
      </c>
      <c r="Y59" s="30">
        <f t="shared" si="7"/>
        <v>12985</v>
      </c>
      <c r="Z59" s="30">
        <f t="shared" si="7"/>
        <v>182666</v>
      </c>
      <c r="AA59" s="34">
        <f t="shared" si="7"/>
        <v>958</v>
      </c>
      <c r="AB59" s="30">
        <f>SUM(AB41:AB58)</f>
        <v>5861651</v>
      </c>
      <c r="AC59" s="86"/>
      <c r="AD59" s="86"/>
      <c r="AF59" s="86"/>
    </row>
    <row r="60" spans="2:35" ht="16.5" thickTop="1">
      <c r="B60" s="162" t="s">
        <v>36</v>
      </c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3"/>
      <c r="AA60" s="2"/>
      <c r="AB60" s="46"/>
    </row>
    <row r="61" spans="2:35" ht="15.75">
      <c r="B61" s="156" t="s">
        <v>159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D61" s="23"/>
    </row>
    <row r="62" spans="2:35" ht="15.75"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</row>
    <row r="63" spans="2:35" ht="16.5" thickBot="1">
      <c r="B63" s="104"/>
      <c r="C63" s="104"/>
      <c r="D63" s="104"/>
      <c r="E63" s="104"/>
      <c r="F63" s="104"/>
      <c r="G63" s="104"/>
      <c r="H63" s="104"/>
      <c r="I63" s="104"/>
      <c r="J63" s="104"/>
      <c r="K63" s="104" t="s">
        <v>157</v>
      </c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D63" s="30"/>
    </row>
    <row r="64" spans="2:35" ht="16.5" thickTop="1">
      <c r="B64" s="1" t="s">
        <v>32</v>
      </c>
      <c r="C64" s="1"/>
      <c r="D64" s="1"/>
      <c r="E64" s="1"/>
      <c r="F64" s="1"/>
      <c r="G64" s="1"/>
      <c r="H64" s="1"/>
      <c r="I64" s="1"/>
      <c r="J64" s="1"/>
      <c r="K64" s="4"/>
      <c r="L64" s="1"/>
      <c r="M64" s="1"/>
      <c r="N64" s="1"/>
      <c r="O64" s="1"/>
      <c r="P64" s="74"/>
      <c r="Q64" s="1"/>
      <c r="R64" s="1"/>
      <c r="S64" s="1"/>
      <c r="T64" s="1"/>
      <c r="U64" s="1"/>
      <c r="V64" s="1"/>
      <c r="W64" s="1"/>
      <c r="X64" s="1"/>
      <c r="Y64" s="35"/>
      <c r="Z64" s="35"/>
      <c r="AA64" s="1"/>
      <c r="AB64" s="45"/>
      <c r="AE64" s="23"/>
    </row>
    <row r="65" spans="2:35" ht="15.75">
      <c r="B65" s="6" t="s">
        <v>27</v>
      </c>
      <c r="C65" s="6"/>
      <c r="D65" s="6" t="s">
        <v>27</v>
      </c>
      <c r="E65" s="6"/>
      <c r="F65" s="6"/>
      <c r="G65" s="6"/>
      <c r="P65" s="163"/>
      <c r="Q65" s="163"/>
      <c r="R65" s="163"/>
      <c r="S65" s="163"/>
      <c r="AB65" s="23"/>
    </row>
    <row r="66" spans="2:35" ht="15.75">
      <c r="B66" s="6"/>
      <c r="C66" s="6"/>
      <c r="D66" s="6"/>
      <c r="E66" s="6"/>
      <c r="F66" s="6"/>
      <c r="G66" s="6"/>
      <c r="P66" s="75"/>
      <c r="Q66" s="75"/>
      <c r="R66" s="75"/>
      <c r="S66" s="75"/>
    </row>
    <row r="67" spans="2:35" ht="15.75">
      <c r="B67" s="176" t="s">
        <v>30</v>
      </c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</row>
    <row r="68" spans="2:35" ht="15.75">
      <c r="B68" s="158" t="s">
        <v>0</v>
      </c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</row>
    <row r="69" spans="2:35" ht="15.75">
      <c r="B69" s="158" t="s">
        <v>162</v>
      </c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</row>
    <row r="70" spans="2:35" ht="15.75">
      <c r="B70" s="177" t="s">
        <v>158</v>
      </c>
      <c r="C70" s="177"/>
      <c r="D70" s="177"/>
      <c r="E70" s="177"/>
      <c r="F70" s="177"/>
      <c r="G70" s="177"/>
      <c r="H70" s="177"/>
      <c r="I70" s="177"/>
      <c r="J70" s="177"/>
      <c r="K70" s="177"/>
      <c r="L70" s="105"/>
      <c r="M70" s="105"/>
      <c r="N70" s="105"/>
      <c r="O70" s="105"/>
      <c r="P70" s="41"/>
      <c r="Q70" s="42"/>
      <c r="R70" s="42"/>
      <c r="S70" s="42"/>
      <c r="T70" s="42"/>
      <c r="U70" s="42"/>
      <c r="V70" s="42"/>
      <c r="W70" s="42"/>
      <c r="X70" s="42"/>
      <c r="Y70" s="42"/>
      <c r="Z70" s="178"/>
      <c r="AA70" s="178"/>
      <c r="AB70" s="178"/>
    </row>
    <row r="71" spans="2:35">
      <c r="B71" s="173" t="s">
        <v>35</v>
      </c>
      <c r="C71" s="173" t="s">
        <v>133</v>
      </c>
      <c r="D71" s="165" t="s">
        <v>1</v>
      </c>
      <c r="E71" s="172"/>
      <c r="F71" s="172"/>
      <c r="G71" s="166"/>
      <c r="H71" s="165" t="s">
        <v>2</v>
      </c>
      <c r="I71" s="172"/>
      <c r="J71" s="172"/>
      <c r="K71" s="166"/>
      <c r="L71" s="165" t="s">
        <v>3</v>
      </c>
      <c r="M71" s="166"/>
      <c r="N71" s="165" t="s">
        <v>4</v>
      </c>
      <c r="O71" s="172"/>
      <c r="P71" s="172"/>
      <c r="Q71" s="166"/>
      <c r="R71" s="170" t="s">
        <v>37</v>
      </c>
      <c r="S71" s="170"/>
      <c r="T71" s="170"/>
      <c r="U71" s="171"/>
      <c r="V71" s="165" t="s">
        <v>149</v>
      </c>
      <c r="W71" s="166"/>
      <c r="X71" s="165" t="s">
        <v>29</v>
      </c>
      <c r="Y71" s="166"/>
      <c r="Z71" s="166" t="s">
        <v>148</v>
      </c>
      <c r="AA71" s="165" t="s">
        <v>5</v>
      </c>
      <c r="AB71" s="166"/>
    </row>
    <row r="72" spans="2:35">
      <c r="B72" s="174"/>
      <c r="C72" s="174"/>
      <c r="D72" s="169" t="s">
        <v>137</v>
      </c>
      <c r="E72" s="169"/>
      <c r="F72" s="169" t="s">
        <v>138</v>
      </c>
      <c r="G72" s="169"/>
      <c r="H72" s="169" t="s">
        <v>137</v>
      </c>
      <c r="I72" s="169"/>
      <c r="J72" s="169" t="s">
        <v>138</v>
      </c>
      <c r="K72" s="169"/>
      <c r="L72" s="167"/>
      <c r="M72" s="168"/>
      <c r="N72" s="169" t="s">
        <v>139</v>
      </c>
      <c r="O72" s="169"/>
      <c r="P72" s="169" t="s">
        <v>140</v>
      </c>
      <c r="Q72" s="169"/>
      <c r="R72" s="169" t="s">
        <v>131</v>
      </c>
      <c r="S72" s="169"/>
      <c r="T72" s="170" t="s">
        <v>132</v>
      </c>
      <c r="U72" s="171"/>
      <c r="V72" s="167"/>
      <c r="W72" s="168"/>
      <c r="X72" s="167"/>
      <c r="Y72" s="168"/>
      <c r="Z72" s="168"/>
      <c r="AA72" s="167"/>
      <c r="AB72" s="168"/>
    </row>
    <row r="73" spans="2:35" ht="43.5">
      <c r="B73" s="175"/>
      <c r="C73" s="175"/>
      <c r="D73" s="5" t="s">
        <v>6</v>
      </c>
      <c r="E73" s="12" t="s">
        <v>31</v>
      </c>
      <c r="F73" s="8" t="s">
        <v>6</v>
      </c>
      <c r="G73" s="9" t="s">
        <v>28</v>
      </c>
      <c r="H73" s="8" t="s">
        <v>6</v>
      </c>
      <c r="I73" s="9" t="s">
        <v>28</v>
      </c>
      <c r="J73" s="5" t="s">
        <v>6</v>
      </c>
      <c r="K73" s="12" t="s">
        <v>34</v>
      </c>
      <c r="L73" s="5" t="s">
        <v>6</v>
      </c>
      <c r="M73" s="9" t="s">
        <v>28</v>
      </c>
      <c r="N73" s="8" t="s">
        <v>6</v>
      </c>
      <c r="O73" s="9" t="s">
        <v>28</v>
      </c>
      <c r="P73" s="8" t="s">
        <v>6</v>
      </c>
      <c r="Q73" s="9" t="s">
        <v>28</v>
      </c>
      <c r="R73" s="8" t="s">
        <v>6</v>
      </c>
      <c r="S73" s="9" t="s">
        <v>155</v>
      </c>
      <c r="T73" s="8" t="s">
        <v>6</v>
      </c>
      <c r="U73" s="9" t="s">
        <v>155</v>
      </c>
      <c r="V73" s="8" t="s">
        <v>6</v>
      </c>
      <c r="W73" s="9" t="s">
        <v>28</v>
      </c>
      <c r="X73" s="8" t="s">
        <v>6</v>
      </c>
      <c r="Y73" s="9" t="s">
        <v>28</v>
      </c>
      <c r="Z73" s="9" t="s">
        <v>28</v>
      </c>
      <c r="AA73" s="8" t="s">
        <v>6</v>
      </c>
      <c r="AB73" s="9" t="s">
        <v>28</v>
      </c>
    </row>
    <row r="74" spans="2:35">
      <c r="B74" s="14" t="s">
        <v>10</v>
      </c>
      <c r="C74" s="98"/>
      <c r="D74" s="17"/>
      <c r="E74" s="19"/>
      <c r="F74" s="19">
        <v>3</v>
      </c>
      <c r="G74" s="19">
        <v>22500</v>
      </c>
      <c r="H74" s="19"/>
      <c r="I74" s="19"/>
      <c r="J74" s="19">
        <v>12</v>
      </c>
      <c r="K74" s="20">
        <v>90000</v>
      </c>
      <c r="L74" s="19">
        <v>32</v>
      </c>
      <c r="M74" s="19">
        <v>77750</v>
      </c>
      <c r="N74" s="19"/>
      <c r="O74" s="19"/>
      <c r="P74" s="19">
        <v>23</v>
      </c>
      <c r="Q74" s="21">
        <v>345000</v>
      </c>
      <c r="R74" s="19"/>
      <c r="S74" s="21">
        <v>0</v>
      </c>
      <c r="T74" s="19"/>
      <c r="U74" s="21">
        <v>0</v>
      </c>
      <c r="V74" s="19"/>
      <c r="W74" s="19">
        <v>0</v>
      </c>
      <c r="X74" s="19"/>
      <c r="Y74" s="19"/>
      <c r="Z74" s="49">
        <v>6460</v>
      </c>
      <c r="AA74" s="18">
        <f>F74+J74+L74+P74+R74+T74+V74+X74</f>
        <v>70</v>
      </c>
      <c r="AB74" s="43">
        <f>G74+K74+M74+Q74+S74+U74+W74+Z74</f>
        <v>541710</v>
      </c>
      <c r="AD74" s="86"/>
      <c r="AE74" s="86"/>
      <c r="AF74" s="86"/>
      <c r="AH74" s="86"/>
      <c r="AI74" s="86"/>
    </row>
    <row r="75" spans="2:35">
      <c r="B75" s="14" t="s">
        <v>9</v>
      </c>
      <c r="C75" s="80"/>
      <c r="D75" s="17"/>
      <c r="E75" s="19"/>
      <c r="F75" s="19"/>
      <c r="G75" s="19">
        <v>0</v>
      </c>
      <c r="H75" s="19"/>
      <c r="I75" s="19"/>
      <c r="J75" s="19"/>
      <c r="K75" s="20">
        <v>0</v>
      </c>
      <c r="L75" s="19"/>
      <c r="M75" s="19"/>
      <c r="N75" s="19"/>
      <c r="O75" s="19"/>
      <c r="P75" s="19"/>
      <c r="Q75" s="21">
        <v>0</v>
      </c>
      <c r="R75" s="19"/>
      <c r="S75" s="21">
        <v>0</v>
      </c>
      <c r="T75" s="19"/>
      <c r="U75" s="21">
        <v>0</v>
      </c>
      <c r="V75" s="19"/>
      <c r="W75" s="19">
        <v>0</v>
      </c>
      <c r="X75" s="19"/>
      <c r="Y75" s="19"/>
      <c r="Z75" s="49"/>
      <c r="AA75" s="18">
        <f t="shared" ref="AA75:AA91" si="8">F75+J75+L75+P75+R75+T75+V75+X75</f>
        <v>0</v>
      </c>
      <c r="AB75" s="43">
        <f t="shared" ref="AB75:AB91" si="9">G75+K75+M75+Q75+S75+U75+W75+Z75</f>
        <v>0</v>
      </c>
      <c r="AC75" s="86"/>
      <c r="AD75" s="86"/>
      <c r="AE75" s="86"/>
      <c r="AF75" s="86"/>
      <c r="AH75" s="86"/>
      <c r="AI75" s="86"/>
    </row>
    <row r="76" spans="2:35">
      <c r="B76" s="14" t="s">
        <v>24</v>
      </c>
      <c r="C76" s="80"/>
      <c r="D76" s="17"/>
      <c r="E76" s="19"/>
      <c r="F76" s="19"/>
      <c r="G76" s="19">
        <v>0</v>
      </c>
      <c r="H76" s="19"/>
      <c r="I76" s="19"/>
      <c r="J76" s="19"/>
      <c r="K76" s="20">
        <v>0</v>
      </c>
      <c r="L76" s="19"/>
      <c r="M76" s="19"/>
      <c r="N76" s="19"/>
      <c r="O76" s="19"/>
      <c r="P76" s="19"/>
      <c r="Q76" s="21">
        <v>0</v>
      </c>
      <c r="R76" s="19"/>
      <c r="S76" s="21">
        <v>0</v>
      </c>
      <c r="T76" s="19"/>
      <c r="U76" s="21">
        <v>0</v>
      </c>
      <c r="V76" s="19"/>
      <c r="W76" s="19">
        <v>0</v>
      </c>
      <c r="X76" s="19"/>
      <c r="Y76" s="83"/>
      <c r="Z76" s="49"/>
      <c r="AA76" s="18">
        <f t="shared" si="8"/>
        <v>0</v>
      </c>
      <c r="AB76" s="43">
        <f t="shared" si="9"/>
        <v>0</v>
      </c>
      <c r="AC76" s="86"/>
      <c r="AD76" s="86"/>
      <c r="AE76" s="86"/>
      <c r="AF76" s="86"/>
      <c r="AH76" s="86"/>
      <c r="AI76" s="86"/>
    </row>
    <row r="77" spans="2:35">
      <c r="B77" s="38" t="s">
        <v>8</v>
      </c>
      <c r="C77" s="98"/>
      <c r="D77" s="39"/>
      <c r="E77" s="40"/>
      <c r="F77" s="19"/>
      <c r="G77" s="19">
        <v>0</v>
      </c>
      <c r="H77" s="19"/>
      <c r="I77" s="19"/>
      <c r="J77" s="19"/>
      <c r="K77" s="20">
        <v>0</v>
      </c>
      <c r="L77" s="19"/>
      <c r="M77" s="19"/>
      <c r="N77" s="19"/>
      <c r="O77" s="19"/>
      <c r="P77" s="19"/>
      <c r="Q77" s="21">
        <v>0</v>
      </c>
      <c r="R77" s="19"/>
      <c r="S77" s="21">
        <v>0</v>
      </c>
      <c r="T77" s="19"/>
      <c r="U77" s="21">
        <v>0</v>
      </c>
      <c r="V77" s="19"/>
      <c r="W77" s="19">
        <v>0</v>
      </c>
      <c r="X77" s="19"/>
      <c r="Y77" s="19"/>
      <c r="Z77" s="49"/>
      <c r="AA77" s="18">
        <f t="shared" si="8"/>
        <v>0</v>
      </c>
      <c r="AB77" s="43">
        <f t="shared" si="9"/>
        <v>0</v>
      </c>
      <c r="AC77" s="86"/>
      <c r="AD77" s="86"/>
      <c r="AE77" s="86"/>
      <c r="AF77" s="86"/>
      <c r="AH77" s="86"/>
      <c r="AI77" s="86"/>
    </row>
    <row r="78" spans="2:35">
      <c r="B78" s="14" t="s">
        <v>15</v>
      </c>
      <c r="C78" s="80"/>
      <c r="D78" s="17"/>
      <c r="E78" s="19"/>
      <c r="F78" s="19">
        <v>4</v>
      </c>
      <c r="G78" s="19">
        <v>30000</v>
      </c>
      <c r="H78" s="19"/>
      <c r="I78" s="19"/>
      <c r="J78" s="19">
        <v>13</v>
      </c>
      <c r="K78" s="20">
        <v>97500</v>
      </c>
      <c r="L78" s="19">
        <v>14</v>
      </c>
      <c r="M78" s="19">
        <v>46750</v>
      </c>
      <c r="N78" s="19"/>
      <c r="O78" s="19"/>
      <c r="P78" s="19">
        <v>13</v>
      </c>
      <c r="Q78" s="21">
        <v>195000</v>
      </c>
      <c r="R78" s="19"/>
      <c r="S78" s="21">
        <v>0</v>
      </c>
      <c r="T78" s="19"/>
      <c r="U78" s="21">
        <v>0</v>
      </c>
      <c r="V78" s="19"/>
      <c r="W78" s="19">
        <v>0</v>
      </c>
      <c r="X78" s="19"/>
      <c r="Y78" s="19"/>
      <c r="Z78" s="49"/>
      <c r="AA78" s="18">
        <f t="shared" si="8"/>
        <v>44</v>
      </c>
      <c r="AB78" s="43">
        <f t="shared" si="9"/>
        <v>369250</v>
      </c>
      <c r="AC78" s="86"/>
      <c r="AD78" s="86"/>
      <c r="AE78" s="86"/>
      <c r="AF78" s="86"/>
      <c r="AH78" s="86"/>
      <c r="AI78" s="86"/>
    </row>
    <row r="79" spans="2:35">
      <c r="B79" s="15" t="s">
        <v>18</v>
      </c>
      <c r="C79" s="80"/>
      <c r="D79" s="17"/>
      <c r="E79" s="19"/>
      <c r="F79" s="19">
        <v>2</v>
      </c>
      <c r="G79" s="19">
        <v>15000</v>
      </c>
      <c r="H79" s="19"/>
      <c r="I79" s="19"/>
      <c r="J79" s="19">
        <v>5</v>
      </c>
      <c r="K79" s="20">
        <v>37500</v>
      </c>
      <c r="L79" s="19">
        <v>24</v>
      </c>
      <c r="M79" s="19">
        <v>61000</v>
      </c>
      <c r="N79" s="19"/>
      <c r="O79" s="19"/>
      <c r="P79" s="19">
        <v>7</v>
      </c>
      <c r="Q79" s="21">
        <v>105000</v>
      </c>
      <c r="R79" s="19">
        <v>1</v>
      </c>
      <c r="S79" s="21">
        <v>1500</v>
      </c>
      <c r="T79" s="19">
        <v>28</v>
      </c>
      <c r="U79" s="21">
        <v>42000</v>
      </c>
      <c r="V79" s="19"/>
      <c r="W79" s="19">
        <v>0</v>
      </c>
      <c r="X79" s="19"/>
      <c r="Y79" s="19"/>
      <c r="Z79" s="49"/>
      <c r="AA79" s="18">
        <f t="shared" si="8"/>
        <v>67</v>
      </c>
      <c r="AB79" s="43">
        <f t="shared" si="9"/>
        <v>262000</v>
      </c>
      <c r="AC79" s="86"/>
      <c r="AD79" s="86"/>
      <c r="AE79" s="86"/>
      <c r="AF79" s="86"/>
      <c r="AH79" s="86"/>
      <c r="AI79" s="86"/>
    </row>
    <row r="80" spans="2:35">
      <c r="B80" s="14" t="s">
        <v>23</v>
      </c>
      <c r="C80" s="80"/>
      <c r="D80" s="17"/>
      <c r="E80" s="19"/>
      <c r="F80" s="19">
        <v>1</v>
      </c>
      <c r="G80" s="19">
        <v>7500</v>
      </c>
      <c r="H80" s="19"/>
      <c r="I80" s="19"/>
      <c r="J80" s="19">
        <v>5</v>
      </c>
      <c r="K80" s="20">
        <v>37500</v>
      </c>
      <c r="L80" s="19">
        <v>10</v>
      </c>
      <c r="M80" s="19">
        <v>31250</v>
      </c>
      <c r="N80" s="19"/>
      <c r="O80" s="19"/>
      <c r="P80" s="19">
        <v>2</v>
      </c>
      <c r="Q80" s="21">
        <v>30000</v>
      </c>
      <c r="R80" s="83"/>
      <c r="S80" s="21">
        <v>0</v>
      </c>
      <c r="T80" s="19"/>
      <c r="U80" s="21">
        <v>0</v>
      </c>
      <c r="V80" s="19"/>
      <c r="W80" s="19">
        <v>0</v>
      </c>
      <c r="X80" s="19"/>
      <c r="Y80" s="19"/>
      <c r="Z80" s="49"/>
      <c r="AA80" s="18">
        <f t="shared" si="8"/>
        <v>18</v>
      </c>
      <c r="AB80" s="43">
        <f t="shared" si="9"/>
        <v>106250</v>
      </c>
      <c r="AC80" s="86"/>
      <c r="AD80" s="86"/>
      <c r="AE80" s="86"/>
      <c r="AF80" s="86"/>
      <c r="AH80" s="86"/>
      <c r="AI80" s="86"/>
    </row>
    <row r="81" spans="2:35">
      <c r="B81" s="14" t="s">
        <v>13</v>
      </c>
      <c r="C81" s="80"/>
      <c r="D81" s="17"/>
      <c r="E81" s="19"/>
      <c r="F81" s="19">
        <v>9</v>
      </c>
      <c r="G81" s="19">
        <v>67500</v>
      </c>
      <c r="H81" s="19"/>
      <c r="I81" s="19"/>
      <c r="J81" s="19">
        <v>9</v>
      </c>
      <c r="K81" s="20">
        <v>67500</v>
      </c>
      <c r="L81" s="19">
        <v>38</v>
      </c>
      <c r="M81" s="19">
        <v>121250</v>
      </c>
      <c r="N81" s="19"/>
      <c r="O81" s="19"/>
      <c r="P81" s="19">
        <v>28</v>
      </c>
      <c r="Q81" s="21">
        <v>420000</v>
      </c>
      <c r="R81" s="19"/>
      <c r="S81" s="21">
        <v>0</v>
      </c>
      <c r="T81" s="19"/>
      <c r="U81" s="21">
        <v>0</v>
      </c>
      <c r="V81" s="19"/>
      <c r="W81" s="19">
        <v>0</v>
      </c>
      <c r="X81" s="19"/>
      <c r="Y81" s="19"/>
      <c r="Z81" s="49">
        <v>8702.25</v>
      </c>
      <c r="AA81" s="18">
        <f t="shared" si="8"/>
        <v>84</v>
      </c>
      <c r="AB81" s="43">
        <f t="shared" si="9"/>
        <v>684952.25</v>
      </c>
      <c r="AC81" s="86"/>
      <c r="AD81" s="86"/>
      <c r="AE81" s="86"/>
      <c r="AF81" s="86"/>
      <c r="AH81" s="86"/>
      <c r="AI81" s="86"/>
    </row>
    <row r="82" spans="2:35" s="103" customFormat="1">
      <c r="B82" s="14" t="s">
        <v>22</v>
      </c>
      <c r="C82" s="80"/>
      <c r="D82" s="100"/>
      <c r="E82" s="101"/>
      <c r="F82" s="83">
        <v>7</v>
      </c>
      <c r="G82" s="83">
        <v>52500</v>
      </c>
      <c r="H82" s="83"/>
      <c r="I82" s="83"/>
      <c r="J82" s="83">
        <v>12</v>
      </c>
      <c r="K82" s="97">
        <v>90000</v>
      </c>
      <c r="L82" s="83">
        <v>27</v>
      </c>
      <c r="M82" s="83">
        <v>76000</v>
      </c>
      <c r="N82" s="83"/>
      <c r="O82" s="83"/>
      <c r="P82" s="83">
        <v>12</v>
      </c>
      <c r="Q82" s="84">
        <v>180000</v>
      </c>
      <c r="R82" s="83"/>
      <c r="S82" s="84">
        <v>0</v>
      </c>
      <c r="T82" s="83"/>
      <c r="U82" s="84">
        <v>0</v>
      </c>
      <c r="V82" s="83">
        <v>1</v>
      </c>
      <c r="W82" s="83">
        <v>5000</v>
      </c>
      <c r="X82" s="83"/>
      <c r="Y82" s="83"/>
      <c r="Z82" s="85"/>
      <c r="AA82" s="18">
        <f t="shared" si="8"/>
        <v>59</v>
      </c>
      <c r="AB82" s="43">
        <f t="shared" si="9"/>
        <v>403500</v>
      </c>
      <c r="AC82" s="102"/>
      <c r="AD82" s="102"/>
      <c r="AE82" s="102"/>
      <c r="AF82" s="102"/>
      <c r="AH82" s="102"/>
      <c r="AI82" s="102"/>
    </row>
    <row r="83" spans="2:35">
      <c r="B83" s="14" t="s">
        <v>12</v>
      </c>
      <c r="C83" s="80"/>
      <c r="D83" s="17"/>
      <c r="E83" s="19"/>
      <c r="F83" s="19"/>
      <c r="G83" s="19">
        <v>0</v>
      </c>
      <c r="H83" s="19"/>
      <c r="I83" s="19"/>
      <c r="J83" s="19"/>
      <c r="K83" s="20">
        <v>0</v>
      </c>
      <c r="L83" s="19"/>
      <c r="M83" s="19"/>
      <c r="N83" s="19"/>
      <c r="O83" s="19"/>
      <c r="P83" s="19"/>
      <c r="Q83" s="21">
        <v>0</v>
      </c>
      <c r="R83" s="19"/>
      <c r="S83" s="21">
        <v>0</v>
      </c>
      <c r="T83" s="19"/>
      <c r="U83" s="21">
        <v>0</v>
      </c>
      <c r="V83" s="19"/>
      <c r="W83" s="19">
        <v>0</v>
      </c>
      <c r="X83" s="19"/>
      <c r="Y83" s="19"/>
      <c r="Z83" s="49"/>
      <c r="AA83" s="18">
        <f t="shared" si="8"/>
        <v>0</v>
      </c>
      <c r="AB83" s="43">
        <f t="shared" si="9"/>
        <v>0</v>
      </c>
      <c r="AC83" s="86"/>
      <c r="AD83" s="86"/>
      <c r="AE83" s="86"/>
      <c r="AF83" s="86"/>
      <c r="AH83" s="86"/>
      <c r="AI83" s="86"/>
    </row>
    <row r="84" spans="2:35">
      <c r="B84" s="14" t="s">
        <v>16</v>
      </c>
      <c r="C84" s="80"/>
      <c r="D84" s="17"/>
      <c r="E84" s="19"/>
      <c r="F84" s="19">
        <v>1</v>
      </c>
      <c r="G84" s="19">
        <v>7500</v>
      </c>
      <c r="H84" s="19"/>
      <c r="I84" s="19"/>
      <c r="J84" s="19">
        <v>8</v>
      </c>
      <c r="K84" s="20">
        <v>60000</v>
      </c>
      <c r="L84" s="19">
        <v>17</v>
      </c>
      <c r="M84" s="19">
        <v>61250</v>
      </c>
      <c r="N84" s="19"/>
      <c r="O84" s="19"/>
      <c r="P84" s="19">
        <v>9</v>
      </c>
      <c r="Q84" s="21">
        <v>135000</v>
      </c>
      <c r="R84" s="19"/>
      <c r="S84" s="21">
        <v>0</v>
      </c>
      <c r="T84" s="19"/>
      <c r="U84" s="21">
        <v>0</v>
      </c>
      <c r="V84" s="19"/>
      <c r="W84" s="19">
        <v>0</v>
      </c>
      <c r="X84" s="19">
        <v>2</v>
      </c>
      <c r="Y84" s="19">
        <v>2020</v>
      </c>
      <c r="Z84" s="49"/>
      <c r="AA84" s="18">
        <f t="shared" si="8"/>
        <v>37</v>
      </c>
      <c r="AB84" s="43">
        <f>G84+K84+M84+Q84+S84+U84+W84+Z84+Y84</f>
        <v>265770</v>
      </c>
      <c r="AC84" s="86"/>
      <c r="AD84" s="86"/>
      <c r="AE84" s="86"/>
      <c r="AF84" s="86"/>
      <c r="AH84" s="86"/>
      <c r="AI84" s="86"/>
    </row>
    <row r="85" spans="2:35">
      <c r="B85" s="38" t="s">
        <v>11</v>
      </c>
      <c r="C85" s="80"/>
      <c r="D85" s="81"/>
      <c r="E85" s="82"/>
      <c r="F85" s="83"/>
      <c r="G85" s="83">
        <v>0</v>
      </c>
      <c r="H85" s="83"/>
      <c r="I85" s="83"/>
      <c r="J85" s="83">
        <v>3</v>
      </c>
      <c r="K85" s="20">
        <v>22500</v>
      </c>
      <c r="L85" s="83">
        <v>19</v>
      </c>
      <c r="M85" s="83">
        <v>54250</v>
      </c>
      <c r="N85" s="83"/>
      <c r="O85" s="83"/>
      <c r="P85" s="83">
        <v>10</v>
      </c>
      <c r="Q85" s="84">
        <v>150000</v>
      </c>
      <c r="R85" s="83"/>
      <c r="S85" s="84">
        <v>0</v>
      </c>
      <c r="T85" s="83"/>
      <c r="U85" s="84">
        <v>0</v>
      </c>
      <c r="V85" s="83"/>
      <c r="W85" s="19">
        <v>0</v>
      </c>
      <c r="X85" s="83"/>
      <c r="Y85" s="19"/>
      <c r="Z85" s="85">
        <v>3978.75</v>
      </c>
      <c r="AA85" s="18">
        <f t="shared" si="8"/>
        <v>32</v>
      </c>
      <c r="AB85" s="43">
        <f t="shared" si="9"/>
        <v>230728.75</v>
      </c>
      <c r="AC85" s="86"/>
      <c r="AD85" s="86"/>
      <c r="AE85" s="86"/>
      <c r="AF85" s="86"/>
      <c r="AH85" s="86"/>
      <c r="AI85" s="86"/>
    </row>
    <row r="86" spans="2:35">
      <c r="B86" s="14" t="s">
        <v>21</v>
      </c>
      <c r="C86" s="80"/>
      <c r="D86" s="37"/>
      <c r="E86" s="19"/>
      <c r="F86" s="19">
        <v>2</v>
      </c>
      <c r="G86" s="19">
        <v>15000</v>
      </c>
      <c r="H86" s="19"/>
      <c r="I86" s="19"/>
      <c r="J86" s="19">
        <v>11</v>
      </c>
      <c r="K86" s="20">
        <v>82500</v>
      </c>
      <c r="L86" s="19">
        <v>11</v>
      </c>
      <c r="M86" s="19">
        <v>45500</v>
      </c>
      <c r="N86" s="19"/>
      <c r="O86" s="19"/>
      <c r="P86" s="19">
        <v>6</v>
      </c>
      <c r="Q86" s="21">
        <v>90000</v>
      </c>
      <c r="R86" s="19">
        <v>4</v>
      </c>
      <c r="S86" s="21">
        <v>6000</v>
      </c>
      <c r="T86" s="19">
        <v>27</v>
      </c>
      <c r="U86" s="21">
        <v>40500</v>
      </c>
      <c r="V86" s="19"/>
      <c r="W86" s="19">
        <v>0</v>
      </c>
      <c r="X86" s="19"/>
      <c r="Y86" s="19"/>
      <c r="Z86" s="49"/>
      <c r="AA86" s="18">
        <f t="shared" si="8"/>
        <v>61</v>
      </c>
      <c r="AB86" s="43">
        <f t="shared" si="9"/>
        <v>279500</v>
      </c>
      <c r="AC86" s="86"/>
      <c r="AD86" s="86"/>
      <c r="AE86" s="86"/>
      <c r="AF86" s="86"/>
      <c r="AH86" s="86"/>
      <c r="AI86" s="86"/>
    </row>
    <row r="87" spans="2:35">
      <c r="B87" s="15" t="s">
        <v>14</v>
      </c>
      <c r="C87" s="80"/>
      <c r="D87" s="17"/>
      <c r="E87" s="19"/>
      <c r="F87" s="19">
        <v>11</v>
      </c>
      <c r="G87" s="19">
        <v>82500</v>
      </c>
      <c r="H87" s="19"/>
      <c r="I87" s="19"/>
      <c r="J87" s="19">
        <v>13</v>
      </c>
      <c r="K87" s="97">
        <v>97500</v>
      </c>
      <c r="L87" s="83">
        <v>29</v>
      </c>
      <c r="M87" s="83">
        <v>85750</v>
      </c>
      <c r="N87" s="83"/>
      <c r="O87" s="83"/>
      <c r="P87" s="83">
        <v>26</v>
      </c>
      <c r="Q87" s="84">
        <v>390000</v>
      </c>
      <c r="R87" s="83"/>
      <c r="S87" s="84">
        <v>0</v>
      </c>
      <c r="T87" s="83">
        <v>37</v>
      </c>
      <c r="U87" s="84">
        <v>55500</v>
      </c>
      <c r="V87" s="83"/>
      <c r="W87" s="83">
        <v>0</v>
      </c>
      <c r="X87" s="83"/>
      <c r="Y87" s="83"/>
      <c r="Z87" s="85">
        <v>8571.74</v>
      </c>
      <c r="AA87" s="18">
        <f t="shared" si="8"/>
        <v>116</v>
      </c>
      <c r="AB87" s="43">
        <f t="shared" si="9"/>
        <v>719821.74</v>
      </c>
      <c r="AC87" s="86"/>
      <c r="AD87" s="86"/>
      <c r="AE87" s="86"/>
      <c r="AF87" s="86"/>
      <c r="AH87" s="86"/>
      <c r="AI87" s="86"/>
    </row>
    <row r="88" spans="2:35">
      <c r="B88" s="14" t="s">
        <v>17</v>
      </c>
      <c r="C88" s="80"/>
      <c r="D88" s="17"/>
      <c r="E88" s="19"/>
      <c r="F88" s="19">
        <v>6</v>
      </c>
      <c r="G88" s="19">
        <v>45000</v>
      </c>
      <c r="H88" s="19"/>
      <c r="I88" s="19"/>
      <c r="J88" s="19">
        <v>8</v>
      </c>
      <c r="K88" s="20">
        <v>60000</v>
      </c>
      <c r="L88" s="19">
        <v>17</v>
      </c>
      <c r="M88" s="19">
        <v>39500</v>
      </c>
      <c r="N88" s="19"/>
      <c r="O88" s="19"/>
      <c r="P88" s="19">
        <v>13</v>
      </c>
      <c r="Q88" s="21">
        <v>195000</v>
      </c>
      <c r="R88" s="19"/>
      <c r="S88" s="21">
        <v>0</v>
      </c>
      <c r="T88" s="19"/>
      <c r="U88" s="21">
        <v>0</v>
      </c>
      <c r="V88" s="19"/>
      <c r="W88" s="19">
        <v>0</v>
      </c>
      <c r="X88" s="19"/>
      <c r="Y88" s="19"/>
      <c r="Z88" s="49"/>
      <c r="AA88" s="18">
        <f t="shared" si="8"/>
        <v>44</v>
      </c>
      <c r="AB88" s="43">
        <f t="shared" si="9"/>
        <v>339500</v>
      </c>
      <c r="AC88" s="86"/>
      <c r="AD88" s="86"/>
      <c r="AE88" s="86"/>
      <c r="AF88" s="86"/>
      <c r="AH88" s="86"/>
      <c r="AI88" s="86"/>
    </row>
    <row r="89" spans="2:35">
      <c r="B89" s="14" t="s">
        <v>20</v>
      </c>
      <c r="C89" s="99"/>
      <c r="D89" s="17"/>
      <c r="E89" s="19"/>
      <c r="F89" s="19">
        <v>2</v>
      </c>
      <c r="G89" s="19">
        <v>15000</v>
      </c>
      <c r="H89" s="19"/>
      <c r="I89" s="19"/>
      <c r="J89" s="19">
        <v>4</v>
      </c>
      <c r="K89" s="20">
        <v>30000</v>
      </c>
      <c r="L89" s="19">
        <v>26</v>
      </c>
      <c r="M89" s="19">
        <v>62500</v>
      </c>
      <c r="N89" s="19"/>
      <c r="O89" s="19"/>
      <c r="P89" s="19">
        <v>9</v>
      </c>
      <c r="Q89" s="21">
        <v>135000</v>
      </c>
      <c r="R89" s="19">
        <v>9</v>
      </c>
      <c r="S89" s="21">
        <v>13500</v>
      </c>
      <c r="T89" s="19"/>
      <c r="U89" s="21">
        <v>0</v>
      </c>
      <c r="V89" s="19"/>
      <c r="W89" s="19">
        <v>0</v>
      </c>
      <c r="X89" s="19"/>
      <c r="Y89" s="19"/>
      <c r="Z89" s="49"/>
      <c r="AA89" s="18">
        <f t="shared" si="8"/>
        <v>50</v>
      </c>
      <c r="AB89" s="43">
        <f t="shared" si="9"/>
        <v>256000</v>
      </c>
      <c r="AC89" s="86"/>
      <c r="AD89" s="86"/>
      <c r="AE89" s="86"/>
      <c r="AF89" s="86"/>
      <c r="AH89" s="86"/>
      <c r="AI89" s="86"/>
    </row>
    <row r="90" spans="2:35">
      <c r="B90" s="14" t="s">
        <v>19</v>
      </c>
      <c r="C90" s="80"/>
      <c r="D90" s="17"/>
      <c r="E90" s="19"/>
      <c r="F90" s="19"/>
      <c r="G90" s="19">
        <v>0</v>
      </c>
      <c r="H90" s="19"/>
      <c r="I90" s="19"/>
      <c r="J90" s="19">
        <v>14</v>
      </c>
      <c r="K90" s="20">
        <v>105000</v>
      </c>
      <c r="L90" s="19">
        <v>37</v>
      </c>
      <c r="M90" s="19">
        <v>83750</v>
      </c>
      <c r="N90" s="19"/>
      <c r="O90" s="19"/>
      <c r="P90" s="19">
        <v>10</v>
      </c>
      <c r="Q90" s="21">
        <v>150000</v>
      </c>
      <c r="R90" s="19"/>
      <c r="S90" s="21">
        <v>0</v>
      </c>
      <c r="T90" s="83">
        <v>42</v>
      </c>
      <c r="U90" s="84">
        <v>63000</v>
      </c>
      <c r="V90" s="19"/>
      <c r="W90" s="19">
        <v>0</v>
      </c>
      <c r="X90" s="19">
        <v>2</v>
      </c>
      <c r="Y90" s="19">
        <v>2240</v>
      </c>
      <c r="Z90" s="49"/>
      <c r="AA90" s="18">
        <f t="shared" si="8"/>
        <v>105</v>
      </c>
      <c r="AB90" s="43">
        <f>G90+K90+M90+Q90+S90+U90+W90+Z90+Y90</f>
        <v>403990</v>
      </c>
      <c r="AC90" s="86"/>
      <c r="AD90" s="86"/>
      <c r="AE90" s="86"/>
      <c r="AF90" s="86"/>
      <c r="AH90" s="86"/>
      <c r="AI90" s="86"/>
    </row>
    <row r="91" spans="2:35">
      <c r="B91" s="13" t="s">
        <v>26</v>
      </c>
      <c r="C91" s="95"/>
      <c r="D91" s="87"/>
      <c r="E91" s="88"/>
      <c r="F91" s="88"/>
      <c r="G91" s="88"/>
      <c r="H91" s="88"/>
      <c r="I91" s="88"/>
      <c r="J91" s="88"/>
      <c r="K91" s="89"/>
      <c r="L91" s="88"/>
      <c r="M91" s="88"/>
      <c r="N91" s="88"/>
      <c r="O91" s="88"/>
      <c r="P91" s="88"/>
      <c r="Q91" s="90"/>
      <c r="R91" s="88"/>
      <c r="S91" s="90"/>
      <c r="T91" s="88"/>
      <c r="U91" s="90"/>
      <c r="V91" s="88"/>
      <c r="W91" s="19">
        <v>0</v>
      </c>
      <c r="X91" s="88"/>
      <c r="Y91" s="19"/>
      <c r="Z91" s="91"/>
      <c r="AA91" s="18">
        <f t="shared" si="8"/>
        <v>0</v>
      </c>
      <c r="AB91" s="43">
        <f t="shared" si="9"/>
        <v>0</v>
      </c>
      <c r="AC91" s="86"/>
      <c r="AD91" s="86"/>
      <c r="AE91" s="86"/>
      <c r="AF91" s="86"/>
    </row>
    <row r="92" spans="2:35" ht="15.75" thickBot="1">
      <c r="B92" s="16" t="s">
        <v>5</v>
      </c>
      <c r="C92" s="96"/>
      <c r="D92" s="11">
        <f t="shared" ref="D92:E92" si="10">SUM(D74:D90)</f>
        <v>0</v>
      </c>
      <c r="E92" s="34">
        <f t="shared" si="10"/>
        <v>0</v>
      </c>
      <c r="F92" s="34">
        <f t="shared" ref="F92:AA92" si="11">SUM(F74:F91)</f>
        <v>48</v>
      </c>
      <c r="G92" s="30">
        <f t="shared" si="11"/>
        <v>360000</v>
      </c>
      <c r="H92" s="30">
        <f t="shared" si="11"/>
        <v>0</v>
      </c>
      <c r="I92" s="30">
        <f t="shared" si="11"/>
        <v>0</v>
      </c>
      <c r="J92" s="34">
        <f t="shared" si="11"/>
        <v>117</v>
      </c>
      <c r="K92" s="30">
        <f t="shared" si="11"/>
        <v>877500</v>
      </c>
      <c r="L92" s="34">
        <f t="shared" si="11"/>
        <v>301</v>
      </c>
      <c r="M92" s="30">
        <f t="shared" si="11"/>
        <v>846500</v>
      </c>
      <c r="N92" s="30">
        <f t="shared" si="11"/>
        <v>0</v>
      </c>
      <c r="O92" s="30">
        <f t="shared" si="11"/>
        <v>0</v>
      </c>
      <c r="P92" s="34">
        <f t="shared" si="11"/>
        <v>168</v>
      </c>
      <c r="Q92" s="30">
        <f t="shared" si="11"/>
        <v>2520000</v>
      </c>
      <c r="R92" s="34">
        <f t="shared" si="11"/>
        <v>14</v>
      </c>
      <c r="S92" s="30">
        <f t="shared" si="11"/>
        <v>21000</v>
      </c>
      <c r="T92" s="34">
        <f t="shared" si="11"/>
        <v>134</v>
      </c>
      <c r="U92" s="30">
        <f t="shared" si="11"/>
        <v>201000</v>
      </c>
      <c r="V92" s="34">
        <f t="shared" si="11"/>
        <v>1</v>
      </c>
      <c r="W92" s="30">
        <f t="shared" si="11"/>
        <v>5000</v>
      </c>
      <c r="X92" s="34">
        <f t="shared" si="11"/>
        <v>4</v>
      </c>
      <c r="Y92" s="30">
        <f t="shared" si="11"/>
        <v>4260</v>
      </c>
      <c r="Z92" s="30">
        <f t="shared" si="11"/>
        <v>27712.739999999998</v>
      </c>
      <c r="AA92" s="34">
        <f t="shared" si="11"/>
        <v>787</v>
      </c>
      <c r="AB92" s="30">
        <f>SUM(AB74:AB91)</f>
        <v>4862972.74</v>
      </c>
      <c r="AC92" s="86"/>
      <c r="AD92" s="86"/>
      <c r="AF92" s="86"/>
    </row>
    <row r="93" spans="2:35" ht="16.5" thickTop="1">
      <c r="B93" s="162" t="s">
        <v>36</v>
      </c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3"/>
      <c r="AA93" s="2"/>
      <c r="AB93" s="46"/>
    </row>
    <row r="94" spans="2:35" ht="15.75">
      <c r="B94" s="156" t="s">
        <v>159</v>
      </c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</row>
    <row r="95" spans="2:35" ht="15.75"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</row>
    <row r="96" spans="2:35" ht="15.75"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</row>
    <row r="97" spans="2:31" ht="15.75">
      <c r="B97" s="1"/>
      <c r="C97" s="1"/>
      <c r="D97" s="1"/>
      <c r="E97" s="1"/>
      <c r="F97" s="1"/>
      <c r="G97" s="1"/>
      <c r="H97" s="1"/>
      <c r="I97" s="1"/>
      <c r="J97" s="1"/>
      <c r="K97" s="4"/>
      <c r="L97" s="1"/>
      <c r="M97" s="1"/>
      <c r="N97" s="1"/>
      <c r="O97" s="1"/>
      <c r="P97" s="74"/>
      <c r="Q97" s="1"/>
      <c r="R97" s="1"/>
      <c r="S97" s="1"/>
      <c r="T97" s="1"/>
      <c r="U97" s="1"/>
      <c r="V97" s="1"/>
      <c r="W97" s="1"/>
      <c r="X97" s="1"/>
      <c r="Y97" s="35"/>
      <c r="Z97" s="35"/>
      <c r="AA97" s="1"/>
      <c r="AB97" s="45"/>
      <c r="AE97" s="23"/>
    </row>
    <row r="98" spans="2:31" ht="15.75">
      <c r="B98" s="6"/>
      <c r="C98" s="6"/>
      <c r="D98" s="6"/>
      <c r="E98" s="6"/>
      <c r="F98" s="6"/>
      <c r="G98" s="6"/>
      <c r="P98" s="163"/>
      <c r="Q98" s="163"/>
      <c r="R98" s="163"/>
      <c r="S98" s="163"/>
    </row>
    <row r="99" spans="2:31" ht="15.75">
      <c r="B99" s="6"/>
      <c r="C99" s="6"/>
      <c r="D99" s="6"/>
      <c r="E99" s="6"/>
      <c r="F99" s="6"/>
      <c r="G99" s="6"/>
      <c r="P99" s="152"/>
      <c r="Q99" s="152"/>
      <c r="R99" s="152"/>
      <c r="S99" s="152"/>
    </row>
    <row r="100" spans="2:31" ht="15.75">
      <c r="B100" s="6"/>
      <c r="C100" s="6"/>
      <c r="D100" s="6"/>
      <c r="E100" s="6"/>
      <c r="F100" s="6"/>
      <c r="G100" s="6"/>
      <c r="P100" s="152"/>
      <c r="Q100" s="152"/>
      <c r="R100" s="152"/>
      <c r="S100" s="152"/>
    </row>
    <row r="101" spans="2:31" ht="15.75">
      <c r="B101" s="6"/>
      <c r="C101" s="6"/>
      <c r="D101" s="6"/>
      <c r="E101" s="6"/>
      <c r="F101" s="6"/>
      <c r="G101" s="6"/>
      <c r="P101" s="152"/>
      <c r="Q101" s="152"/>
      <c r="R101" s="152"/>
      <c r="S101" s="152"/>
    </row>
    <row r="102" spans="2:31" ht="15.75">
      <c r="B102" s="6"/>
      <c r="C102" s="6"/>
      <c r="D102" s="6"/>
      <c r="E102" s="6"/>
      <c r="F102" s="6"/>
      <c r="G102" s="6"/>
      <c r="P102" s="152"/>
      <c r="Q102" s="152"/>
      <c r="R102" s="152"/>
      <c r="S102" s="152"/>
    </row>
    <row r="103" spans="2:31" ht="15.75">
      <c r="B103" s="6"/>
      <c r="C103" s="6"/>
      <c r="D103" s="6"/>
      <c r="E103" s="6"/>
      <c r="F103" s="6"/>
      <c r="G103" s="6"/>
      <c r="P103" s="152"/>
      <c r="Q103" s="152"/>
      <c r="R103" s="152"/>
      <c r="S103" s="152"/>
    </row>
    <row r="104" spans="2:31" ht="15.75">
      <c r="B104" s="6"/>
      <c r="C104" s="6"/>
      <c r="D104" s="6"/>
      <c r="E104" s="6"/>
      <c r="F104" s="6"/>
      <c r="G104" s="6"/>
      <c r="P104" s="152"/>
      <c r="Q104" s="152"/>
      <c r="R104" s="152"/>
      <c r="S104" s="152"/>
    </row>
    <row r="105" spans="2:31" ht="15.75">
      <c r="B105" s="6"/>
      <c r="C105" s="6"/>
      <c r="D105" s="6"/>
      <c r="E105" s="6"/>
      <c r="F105" s="6"/>
      <c r="G105" s="6"/>
      <c r="P105" s="152"/>
      <c r="Q105" s="152"/>
      <c r="R105" s="152"/>
      <c r="S105" s="152"/>
    </row>
    <row r="106" spans="2:31" ht="15.75">
      <c r="B106" s="6"/>
      <c r="C106" s="6"/>
      <c r="D106" s="6"/>
      <c r="E106" s="6"/>
      <c r="F106" s="6"/>
      <c r="G106" s="6"/>
      <c r="P106" s="152"/>
      <c r="Q106" s="152"/>
      <c r="R106" s="152"/>
      <c r="S106" s="152"/>
    </row>
    <row r="107" spans="2:31" ht="15.75">
      <c r="B107" s="6"/>
      <c r="C107" s="6"/>
      <c r="D107" s="6"/>
      <c r="E107" s="6"/>
      <c r="F107" s="6"/>
      <c r="G107" s="6"/>
      <c r="P107" s="152"/>
      <c r="Q107" s="152"/>
      <c r="R107" s="152"/>
      <c r="S107" s="152"/>
    </row>
    <row r="108" spans="2:31" ht="15.75">
      <c r="B108" s="6"/>
      <c r="C108" s="6"/>
      <c r="D108" s="6"/>
      <c r="E108" s="6"/>
      <c r="F108" s="6"/>
      <c r="G108" s="6"/>
      <c r="P108" s="152"/>
      <c r="Q108" s="152"/>
      <c r="R108" s="152"/>
      <c r="S108" s="152"/>
    </row>
    <row r="109" spans="2:31" ht="15.75">
      <c r="B109" s="6"/>
      <c r="C109" s="6"/>
      <c r="D109" s="6"/>
      <c r="E109" s="6"/>
      <c r="F109" s="6"/>
      <c r="G109" s="6"/>
      <c r="P109" s="152"/>
      <c r="Q109" s="152"/>
      <c r="R109" s="152"/>
      <c r="S109" s="152"/>
    </row>
    <row r="110" spans="2:31" ht="15.75">
      <c r="B110" s="176" t="s">
        <v>30</v>
      </c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2:31" ht="15.75">
      <c r="B111" s="158" t="s">
        <v>0</v>
      </c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</row>
    <row r="112" spans="2:31" ht="15.75">
      <c r="B112" s="158" t="s">
        <v>163</v>
      </c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</row>
    <row r="113" spans="2:35" ht="15.75"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05"/>
      <c r="M113" s="105"/>
      <c r="N113" s="105"/>
      <c r="O113" s="105"/>
      <c r="P113" s="41"/>
      <c r="Q113" s="42"/>
      <c r="R113" s="42"/>
      <c r="S113" s="42"/>
      <c r="T113" s="42"/>
      <c r="U113" s="42"/>
      <c r="V113" s="42"/>
      <c r="W113" s="42"/>
      <c r="X113" s="42"/>
      <c r="Y113" s="42"/>
      <c r="Z113" s="178"/>
      <c r="AA113" s="178"/>
      <c r="AB113" s="178"/>
    </row>
    <row r="114" spans="2:35">
      <c r="B114" s="173" t="s">
        <v>35</v>
      </c>
      <c r="C114" s="173" t="s">
        <v>133</v>
      </c>
      <c r="D114" s="165" t="s">
        <v>1</v>
      </c>
      <c r="E114" s="172"/>
      <c r="F114" s="172"/>
      <c r="G114" s="166"/>
      <c r="H114" s="165" t="s">
        <v>2</v>
      </c>
      <c r="I114" s="172"/>
      <c r="J114" s="172"/>
      <c r="K114" s="166"/>
      <c r="L114" s="165" t="s">
        <v>3</v>
      </c>
      <c r="M114" s="166"/>
      <c r="N114" s="165" t="s">
        <v>4</v>
      </c>
      <c r="O114" s="172"/>
      <c r="P114" s="172"/>
      <c r="Q114" s="166"/>
      <c r="R114" s="170" t="s">
        <v>37</v>
      </c>
      <c r="S114" s="170"/>
      <c r="T114" s="170"/>
      <c r="U114" s="171"/>
      <c r="V114" s="165" t="s">
        <v>149</v>
      </c>
      <c r="W114" s="166"/>
      <c r="X114" s="165" t="s">
        <v>29</v>
      </c>
      <c r="Y114" s="166"/>
      <c r="Z114" s="166" t="s">
        <v>164</v>
      </c>
      <c r="AA114" s="165" t="s">
        <v>5</v>
      </c>
      <c r="AB114" s="166"/>
    </row>
    <row r="115" spans="2:35">
      <c r="B115" s="174"/>
      <c r="C115" s="174"/>
      <c r="D115" s="169" t="s">
        <v>137</v>
      </c>
      <c r="E115" s="169"/>
      <c r="F115" s="169" t="s">
        <v>138</v>
      </c>
      <c r="G115" s="169"/>
      <c r="H115" s="169" t="s">
        <v>137</v>
      </c>
      <c r="I115" s="169"/>
      <c r="J115" s="169" t="s">
        <v>138</v>
      </c>
      <c r="K115" s="169"/>
      <c r="L115" s="167"/>
      <c r="M115" s="168"/>
      <c r="N115" s="169" t="s">
        <v>139</v>
      </c>
      <c r="O115" s="169"/>
      <c r="P115" s="169" t="s">
        <v>140</v>
      </c>
      <c r="Q115" s="169"/>
      <c r="R115" s="169" t="s">
        <v>131</v>
      </c>
      <c r="S115" s="169"/>
      <c r="T115" s="170" t="s">
        <v>132</v>
      </c>
      <c r="U115" s="171"/>
      <c r="V115" s="167"/>
      <c r="W115" s="168"/>
      <c r="X115" s="167"/>
      <c r="Y115" s="168"/>
      <c r="Z115" s="168"/>
      <c r="AA115" s="167"/>
      <c r="AB115" s="168"/>
    </row>
    <row r="116" spans="2:35" ht="43.5">
      <c r="B116" s="175"/>
      <c r="C116" s="175"/>
      <c r="D116" s="5" t="s">
        <v>6</v>
      </c>
      <c r="E116" s="12" t="s">
        <v>31</v>
      </c>
      <c r="F116" s="8" t="s">
        <v>6</v>
      </c>
      <c r="G116" s="9" t="s">
        <v>28</v>
      </c>
      <c r="H116" s="8" t="s">
        <v>6</v>
      </c>
      <c r="I116" s="9" t="s">
        <v>28</v>
      </c>
      <c r="J116" s="5" t="s">
        <v>6</v>
      </c>
      <c r="K116" s="12" t="s">
        <v>34</v>
      </c>
      <c r="L116" s="5" t="s">
        <v>6</v>
      </c>
      <c r="M116" s="9" t="s">
        <v>28</v>
      </c>
      <c r="N116" s="8" t="s">
        <v>6</v>
      </c>
      <c r="O116" s="9" t="s">
        <v>28</v>
      </c>
      <c r="P116" s="8" t="s">
        <v>6</v>
      </c>
      <c r="Q116" s="9" t="s">
        <v>28</v>
      </c>
      <c r="R116" s="8" t="s">
        <v>6</v>
      </c>
      <c r="S116" s="9" t="s">
        <v>155</v>
      </c>
      <c r="T116" s="8" t="s">
        <v>6</v>
      </c>
      <c r="U116" s="9" t="s">
        <v>155</v>
      </c>
      <c r="V116" s="8" t="s">
        <v>6</v>
      </c>
      <c r="W116" s="9" t="s">
        <v>28</v>
      </c>
      <c r="X116" s="8" t="s">
        <v>6</v>
      </c>
      <c r="Y116" s="9" t="s">
        <v>28</v>
      </c>
      <c r="Z116" s="9" t="s">
        <v>28</v>
      </c>
      <c r="AA116" s="8" t="s">
        <v>6</v>
      </c>
      <c r="AB116" s="9" t="s">
        <v>28</v>
      </c>
    </row>
    <row r="117" spans="2:35">
      <c r="B117" s="14" t="s">
        <v>10</v>
      </c>
      <c r="C117" s="98"/>
      <c r="D117" s="17"/>
      <c r="E117" s="19"/>
      <c r="F117" s="19">
        <f t="shared" ref="F117:AA117" si="12">F8+F41+F74</f>
        <v>8</v>
      </c>
      <c r="G117" s="19">
        <f t="shared" si="12"/>
        <v>60000</v>
      </c>
      <c r="H117" s="19">
        <f t="shared" si="12"/>
        <v>0</v>
      </c>
      <c r="I117" s="19">
        <f t="shared" si="12"/>
        <v>0</v>
      </c>
      <c r="J117" s="19">
        <f t="shared" si="12"/>
        <v>29</v>
      </c>
      <c r="K117" s="19">
        <f t="shared" si="12"/>
        <v>217500</v>
      </c>
      <c r="L117" s="19">
        <f t="shared" si="12"/>
        <v>69</v>
      </c>
      <c r="M117" s="19">
        <f t="shared" si="12"/>
        <v>183500</v>
      </c>
      <c r="N117" s="19">
        <f t="shared" si="12"/>
        <v>0</v>
      </c>
      <c r="O117" s="19">
        <f t="shared" si="12"/>
        <v>0</v>
      </c>
      <c r="P117" s="19">
        <f t="shared" si="12"/>
        <v>50</v>
      </c>
      <c r="Q117" s="19">
        <f t="shared" si="12"/>
        <v>750000</v>
      </c>
      <c r="R117" s="19">
        <f t="shared" si="12"/>
        <v>0</v>
      </c>
      <c r="S117" s="19">
        <f t="shared" si="12"/>
        <v>0</v>
      </c>
      <c r="T117" s="19">
        <f t="shared" si="12"/>
        <v>196</v>
      </c>
      <c r="U117" s="19">
        <f t="shared" si="12"/>
        <v>294000</v>
      </c>
      <c r="V117" s="19">
        <f t="shared" si="12"/>
        <v>0</v>
      </c>
      <c r="W117" s="19">
        <f t="shared" si="12"/>
        <v>0</v>
      </c>
      <c r="X117" s="19">
        <f t="shared" si="12"/>
        <v>3</v>
      </c>
      <c r="Y117" s="49">
        <f t="shared" si="12"/>
        <v>2802</v>
      </c>
      <c r="Z117" s="49">
        <f t="shared" si="12"/>
        <v>92456.28</v>
      </c>
      <c r="AA117" s="19">
        <f t="shared" si="12"/>
        <v>355</v>
      </c>
      <c r="AB117" s="49">
        <f>AB8+AB41+AB74</f>
        <v>1600258.28</v>
      </c>
      <c r="AD117" s="86"/>
      <c r="AE117" s="86"/>
      <c r="AF117" s="86"/>
      <c r="AH117" s="86"/>
      <c r="AI117" s="86"/>
    </row>
    <row r="118" spans="2:35">
      <c r="B118" s="14" t="s">
        <v>9</v>
      </c>
      <c r="C118" s="80"/>
      <c r="D118" s="17"/>
      <c r="E118" s="19"/>
      <c r="F118" s="19">
        <f t="shared" ref="F118:AB118" si="13">F9+F42+F75</f>
        <v>11</v>
      </c>
      <c r="G118" s="19">
        <f t="shared" si="13"/>
        <v>82500</v>
      </c>
      <c r="H118" s="19">
        <f t="shared" si="13"/>
        <v>0</v>
      </c>
      <c r="I118" s="19">
        <f t="shared" si="13"/>
        <v>0</v>
      </c>
      <c r="J118" s="19">
        <f t="shared" si="13"/>
        <v>22</v>
      </c>
      <c r="K118" s="19">
        <f t="shared" si="13"/>
        <v>165000</v>
      </c>
      <c r="L118" s="19">
        <f t="shared" si="13"/>
        <v>79</v>
      </c>
      <c r="M118" s="19">
        <f t="shared" si="13"/>
        <v>231750</v>
      </c>
      <c r="N118" s="19">
        <f t="shared" si="13"/>
        <v>0</v>
      </c>
      <c r="O118" s="19">
        <f t="shared" si="13"/>
        <v>0</v>
      </c>
      <c r="P118" s="19">
        <f t="shared" si="13"/>
        <v>25</v>
      </c>
      <c r="Q118" s="19">
        <f t="shared" si="13"/>
        <v>375000</v>
      </c>
      <c r="R118" s="19">
        <f t="shared" si="13"/>
        <v>2</v>
      </c>
      <c r="S118" s="19">
        <f t="shared" si="13"/>
        <v>3000</v>
      </c>
      <c r="T118" s="19">
        <f t="shared" si="13"/>
        <v>227</v>
      </c>
      <c r="U118" s="19">
        <f t="shared" si="13"/>
        <v>340500</v>
      </c>
      <c r="V118" s="19">
        <f t="shared" si="13"/>
        <v>0</v>
      </c>
      <c r="W118" s="19">
        <f t="shared" si="13"/>
        <v>0</v>
      </c>
      <c r="X118" s="19">
        <f t="shared" si="13"/>
        <v>3</v>
      </c>
      <c r="Y118" s="49">
        <f t="shared" si="13"/>
        <v>3870</v>
      </c>
      <c r="Z118" s="49">
        <f t="shared" si="13"/>
        <v>120035.82</v>
      </c>
      <c r="AA118" s="19">
        <f t="shared" si="13"/>
        <v>369</v>
      </c>
      <c r="AB118" s="49">
        <f t="shared" si="13"/>
        <v>1321655.82</v>
      </c>
      <c r="AC118" s="86"/>
      <c r="AD118" s="86"/>
      <c r="AE118" s="86"/>
      <c r="AF118" s="86"/>
      <c r="AH118" s="86"/>
      <c r="AI118" s="86"/>
    </row>
    <row r="119" spans="2:35">
      <c r="B119" s="14" t="s">
        <v>24</v>
      </c>
      <c r="C119" s="80"/>
      <c r="D119" s="17"/>
      <c r="E119" s="19"/>
      <c r="F119" s="19">
        <f t="shared" ref="F119:AB119" si="14">F10+F43+F76</f>
        <v>5</v>
      </c>
      <c r="G119" s="19">
        <f t="shared" si="14"/>
        <v>37500</v>
      </c>
      <c r="H119" s="19">
        <f t="shared" si="14"/>
        <v>0</v>
      </c>
      <c r="I119" s="19">
        <f t="shared" si="14"/>
        <v>0</v>
      </c>
      <c r="J119" s="19">
        <f t="shared" si="14"/>
        <v>29</v>
      </c>
      <c r="K119" s="19">
        <f t="shared" si="14"/>
        <v>217500</v>
      </c>
      <c r="L119" s="19">
        <f t="shared" si="14"/>
        <v>65</v>
      </c>
      <c r="M119" s="19">
        <f t="shared" si="14"/>
        <v>150250</v>
      </c>
      <c r="N119" s="19">
        <f t="shared" si="14"/>
        <v>0</v>
      </c>
      <c r="O119" s="19">
        <f t="shared" si="14"/>
        <v>0</v>
      </c>
      <c r="P119" s="19">
        <f t="shared" si="14"/>
        <v>22</v>
      </c>
      <c r="Q119" s="19">
        <f t="shared" si="14"/>
        <v>330000</v>
      </c>
      <c r="R119" s="19">
        <f t="shared" si="14"/>
        <v>29</v>
      </c>
      <c r="S119" s="19">
        <f t="shared" si="14"/>
        <v>43500</v>
      </c>
      <c r="T119" s="19">
        <f t="shared" si="14"/>
        <v>63</v>
      </c>
      <c r="U119" s="19">
        <f t="shared" si="14"/>
        <v>94500</v>
      </c>
      <c r="V119" s="19">
        <f t="shared" si="14"/>
        <v>0</v>
      </c>
      <c r="W119" s="19">
        <f t="shared" si="14"/>
        <v>0</v>
      </c>
      <c r="X119" s="19">
        <f t="shared" si="14"/>
        <v>2</v>
      </c>
      <c r="Y119" s="49">
        <f t="shared" si="14"/>
        <v>5860</v>
      </c>
      <c r="Z119" s="49">
        <f t="shared" si="14"/>
        <v>60946.89</v>
      </c>
      <c r="AA119" s="19">
        <f t="shared" si="14"/>
        <v>215</v>
      </c>
      <c r="AB119" s="49">
        <f t="shared" si="14"/>
        <v>940056.89</v>
      </c>
      <c r="AC119" s="86"/>
      <c r="AD119" s="86"/>
      <c r="AE119" s="86"/>
      <c r="AF119" s="86"/>
      <c r="AH119" s="86"/>
      <c r="AI119" s="86"/>
    </row>
    <row r="120" spans="2:35">
      <c r="B120" s="38" t="s">
        <v>8</v>
      </c>
      <c r="C120" s="98"/>
      <c r="D120" s="39"/>
      <c r="E120" s="40"/>
      <c r="F120" s="19">
        <f t="shared" ref="F120:AB120" si="15">F11+F44+F77</f>
        <v>5</v>
      </c>
      <c r="G120" s="19">
        <f t="shared" si="15"/>
        <v>37500</v>
      </c>
      <c r="H120" s="19">
        <f t="shared" si="15"/>
        <v>0</v>
      </c>
      <c r="I120" s="19">
        <f t="shared" si="15"/>
        <v>0</v>
      </c>
      <c r="J120" s="19">
        <f t="shared" si="15"/>
        <v>19</v>
      </c>
      <c r="K120" s="19">
        <f t="shared" si="15"/>
        <v>142500</v>
      </c>
      <c r="L120" s="19">
        <f t="shared" si="15"/>
        <v>61</v>
      </c>
      <c r="M120" s="19">
        <f t="shared" si="15"/>
        <v>170500</v>
      </c>
      <c r="N120" s="19">
        <f t="shared" si="15"/>
        <v>0</v>
      </c>
      <c r="O120" s="19">
        <f t="shared" si="15"/>
        <v>0</v>
      </c>
      <c r="P120" s="19">
        <f t="shared" si="15"/>
        <v>34</v>
      </c>
      <c r="Q120" s="19">
        <f t="shared" si="15"/>
        <v>510000</v>
      </c>
      <c r="R120" s="19">
        <f t="shared" si="15"/>
        <v>83</v>
      </c>
      <c r="S120" s="19">
        <f t="shared" si="15"/>
        <v>124500</v>
      </c>
      <c r="T120" s="19">
        <f t="shared" si="15"/>
        <v>244</v>
      </c>
      <c r="U120" s="19">
        <f t="shared" si="15"/>
        <v>366000</v>
      </c>
      <c r="V120" s="19">
        <f t="shared" si="15"/>
        <v>16</v>
      </c>
      <c r="W120" s="19">
        <f t="shared" si="15"/>
        <v>80000</v>
      </c>
      <c r="X120" s="19">
        <f t="shared" si="15"/>
        <v>0</v>
      </c>
      <c r="Y120" s="49">
        <f t="shared" si="15"/>
        <v>0</v>
      </c>
      <c r="Z120" s="49">
        <f t="shared" si="15"/>
        <v>113703.75</v>
      </c>
      <c r="AA120" s="19">
        <f t="shared" si="15"/>
        <v>462</v>
      </c>
      <c r="AB120" s="49">
        <f t="shared" si="15"/>
        <v>1544703.75</v>
      </c>
      <c r="AC120" s="86"/>
      <c r="AD120" s="86"/>
      <c r="AE120" s="86"/>
      <c r="AF120" s="86"/>
      <c r="AH120" s="86"/>
      <c r="AI120" s="86"/>
    </row>
    <row r="121" spans="2:35">
      <c r="B121" s="14" t="s">
        <v>15</v>
      </c>
      <c r="C121" s="80"/>
      <c r="D121" s="17"/>
      <c r="E121" s="19"/>
      <c r="F121" s="19">
        <f t="shared" ref="F121:AB121" si="16">F12+F45+F78</f>
        <v>22</v>
      </c>
      <c r="G121" s="19">
        <f t="shared" si="16"/>
        <v>165000</v>
      </c>
      <c r="H121" s="19">
        <f t="shared" si="16"/>
        <v>0</v>
      </c>
      <c r="I121" s="19">
        <f t="shared" si="16"/>
        <v>0</v>
      </c>
      <c r="J121" s="19">
        <f t="shared" si="16"/>
        <v>27</v>
      </c>
      <c r="K121" s="19">
        <f t="shared" si="16"/>
        <v>202500</v>
      </c>
      <c r="L121" s="19">
        <f t="shared" si="16"/>
        <v>90</v>
      </c>
      <c r="M121" s="19">
        <f t="shared" si="16"/>
        <v>262750</v>
      </c>
      <c r="N121" s="19">
        <f t="shared" si="16"/>
        <v>0</v>
      </c>
      <c r="O121" s="19">
        <f t="shared" si="16"/>
        <v>0</v>
      </c>
      <c r="P121" s="19">
        <f t="shared" si="16"/>
        <v>48</v>
      </c>
      <c r="Q121" s="19">
        <f t="shared" si="16"/>
        <v>720000</v>
      </c>
      <c r="R121" s="19">
        <f t="shared" si="16"/>
        <v>44</v>
      </c>
      <c r="S121" s="19">
        <f t="shared" si="16"/>
        <v>66000</v>
      </c>
      <c r="T121" s="19">
        <f t="shared" si="16"/>
        <v>114</v>
      </c>
      <c r="U121" s="19">
        <f t="shared" si="16"/>
        <v>171000</v>
      </c>
      <c r="V121" s="19">
        <f t="shared" si="16"/>
        <v>5</v>
      </c>
      <c r="W121" s="19">
        <f t="shared" si="16"/>
        <v>25000</v>
      </c>
      <c r="X121" s="19">
        <f t="shared" si="16"/>
        <v>4</v>
      </c>
      <c r="Y121" s="49">
        <f t="shared" si="16"/>
        <v>4000</v>
      </c>
      <c r="Z121" s="49">
        <f t="shared" si="16"/>
        <v>71835.55</v>
      </c>
      <c r="AA121" s="19">
        <f t="shared" si="16"/>
        <v>354</v>
      </c>
      <c r="AB121" s="49">
        <f t="shared" si="16"/>
        <v>1688085.55</v>
      </c>
      <c r="AC121" s="86"/>
      <c r="AD121" s="86"/>
      <c r="AE121" s="86"/>
      <c r="AF121" s="86"/>
      <c r="AH121" s="86"/>
      <c r="AI121" s="86"/>
    </row>
    <row r="122" spans="2:35">
      <c r="B122" s="15" t="s">
        <v>18</v>
      </c>
      <c r="C122" s="80"/>
      <c r="D122" s="17"/>
      <c r="E122" s="19"/>
      <c r="F122" s="19">
        <f t="shared" ref="F122:AB122" si="17">F13+F46+F79</f>
        <v>10</v>
      </c>
      <c r="G122" s="19">
        <f t="shared" si="17"/>
        <v>75000</v>
      </c>
      <c r="H122" s="19">
        <f t="shared" si="17"/>
        <v>0</v>
      </c>
      <c r="I122" s="19">
        <f t="shared" si="17"/>
        <v>0</v>
      </c>
      <c r="J122" s="19">
        <f t="shared" si="17"/>
        <v>15</v>
      </c>
      <c r="K122" s="19">
        <f t="shared" si="17"/>
        <v>112500</v>
      </c>
      <c r="L122" s="19">
        <f t="shared" si="17"/>
        <v>85</v>
      </c>
      <c r="M122" s="19">
        <f t="shared" si="17"/>
        <v>222750</v>
      </c>
      <c r="N122" s="19">
        <f t="shared" si="17"/>
        <v>0</v>
      </c>
      <c r="O122" s="19">
        <f t="shared" si="17"/>
        <v>0</v>
      </c>
      <c r="P122" s="19">
        <f t="shared" si="17"/>
        <v>35</v>
      </c>
      <c r="Q122" s="19">
        <f t="shared" si="17"/>
        <v>525000</v>
      </c>
      <c r="R122" s="19">
        <f t="shared" si="17"/>
        <v>27</v>
      </c>
      <c r="S122" s="19">
        <f t="shared" si="17"/>
        <v>40500</v>
      </c>
      <c r="T122" s="19">
        <f t="shared" si="17"/>
        <v>72</v>
      </c>
      <c r="U122" s="19">
        <f t="shared" si="17"/>
        <v>108000</v>
      </c>
      <c r="V122" s="19">
        <f t="shared" si="17"/>
        <v>2</v>
      </c>
      <c r="W122" s="19">
        <f t="shared" si="17"/>
        <v>10000</v>
      </c>
      <c r="X122" s="19">
        <f t="shared" si="17"/>
        <v>0</v>
      </c>
      <c r="Y122" s="49">
        <f t="shared" si="17"/>
        <v>0</v>
      </c>
      <c r="Z122" s="49">
        <f t="shared" si="17"/>
        <v>84485.25</v>
      </c>
      <c r="AA122" s="19">
        <f t="shared" si="17"/>
        <v>246</v>
      </c>
      <c r="AB122" s="49">
        <f t="shared" si="17"/>
        <v>1178235.25</v>
      </c>
      <c r="AC122" s="86"/>
      <c r="AD122" s="86"/>
      <c r="AE122" s="86"/>
      <c r="AF122" s="86"/>
      <c r="AH122" s="86"/>
      <c r="AI122" s="86"/>
    </row>
    <row r="123" spans="2:35">
      <c r="B123" s="14" t="s">
        <v>23</v>
      </c>
      <c r="C123" s="80"/>
      <c r="D123" s="17"/>
      <c r="E123" s="19"/>
      <c r="F123" s="19">
        <f t="shared" ref="F123:AB123" si="18">F14+F47+F80</f>
        <v>10</v>
      </c>
      <c r="G123" s="19">
        <f t="shared" si="18"/>
        <v>75000</v>
      </c>
      <c r="H123" s="19">
        <f t="shared" si="18"/>
        <v>0</v>
      </c>
      <c r="I123" s="19">
        <f t="shared" si="18"/>
        <v>0</v>
      </c>
      <c r="J123" s="19">
        <f t="shared" si="18"/>
        <v>20</v>
      </c>
      <c r="K123" s="19">
        <f t="shared" si="18"/>
        <v>150000</v>
      </c>
      <c r="L123" s="19">
        <f t="shared" si="18"/>
        <v>31</v>
      </c>
      <c r="M123" s="19">
        <f t="shared" si="18"/>
        <v>79250</v>
      </c>
      <c r="N123" s="19">
        <f t="shared" si="18"/>
        <v>0</v>
      </c>
      <c r="O123" s="19">
        <f t="shared" si="18"/>
        <v>0</v>
      </c>
      <c r="P123" s="19">
        <f t="shared" si="18"/>
        <v>24</v>
      </c>
      <c r="Q123" s="19">
        <f t="shared" si="18"/>
        <v>360000</v>
      </c>
      <c r="R123" s="19">
        <f t="shared" si="18"/>
        <v>0</v>
      </c>
      <c r="S123" s="19">
        <f t="shared" si="18"/>
        <v>0</v>
      </c>
      <c r="T123" s="19">
        <f t="shared" si="18"/>
        <v>87</v>
      </c>
      <c r="U123" s="19">
        <f t="shared" si="18"/>
        <v>130500</v>
      </c>
      <c r="V123" s="19">
        <f t="shared" si="18"/>
        <v>0</v>
      </c>
      <c r="W123" s="19">
        <f t="shared" si="18"/>
        <v>0</v>
      </c>
      <c r="X123" s="19">
        <f t="shared" si="18"/>
        <v>1</v>
      </c>
      <c r="Y123" s="49">
        <f t="shared" si="18"/>
        <v>1493.8</v>
      </c>
      <c r="Z123" s="49">
        <f t="shared" si="18"/>
        <v>56874.400000000001</v>
      </c>
      <c r="AA123" s="19">
        <f t="shared" si="18"/>
        <v>173</v>
      </c>
      <c r="AB123" s="49">
        <f t="shared" si="18"/>
        <v>853118.2</v>
      </c>
      <c r="AC123" s="86"/>
      <c r="AD123" s="86"/>
      <c r="AE123" s="86"/>
      <c r="AF123" s="86"/>
      <c r="AH123" s="86"/>
      <c r="AI123" s="86"/>
    </row>
    <row r="124" spans="2:35">
      <c r="B124" s="14" t="s">
        <v>13</v>
      </c>
      <c r="C124" s="80"/>
      <c r="D124" s="17"/>
      <c r="E124" s="19"/>
      <c r="F124" s="19">
        <f t="shared" ref="F124:AB124" si="19">F15+F48+F81</f>
        <v>33</v>
      </c>
      <c r="G124" s="19">
        <f t="shared" si="19"/>
        <v>247500</v>
      </c>
      <c r="H124" s="19">
        <f t="shared" si="19"/>
        <v>0</v>
      </c>
      <c r="I124" s="19">
        <f t="shared" si="19"/>
        <v>0</v>
      </c>
      <c r="J124" s="19">
        <f t="shared" si="19"/>
        <v>26</v>
      </c>
      <c r="K124" s="19">
        <f t="shared" si="19"/>
        <v>195000</v>
      </c>
      <c r="L124" s="19">
        <f t="shared" si="19"/>
        <v>120</v>
      </c>
      <c r="M124" s="19">
        <f t="shared" si="19"/>
        <v>364250</v>
      </c>
      <c r="N124" s="19">
        <f t="shared" si="19"/>
        <v>0</v>
      </c>
      <c r="O124" s="19">
        <f t="shared" si="19"/>
        <v>0</v>
      </c>
      <c r="P124" s="19">
        <f t="shared" si="19"/>
        <v>76</v>
      </c>
      <c r="Q124" s="19">
        <f t="shared" si="19"/>
        <v>1140000</v>
      </c>
      <c r="R124" s="19">
        <f t="shared" si="19"/>
        <v>0</v>
      </c>
      <c r="S124" s="19">
        <f t="shared" si="19"/>
        <v>0</v>
      </c>
      <c r="T124" s="19">
        <f t="shared" si="19"/>
        <v>236</v>
      </c>
      <c r="U124" s="19">
        <f t="shared" si="19"/>
        <v>354000</v>
      </c>
      <c r="V124" s="19">
        <f t="shared" si="19"/>
        <v>0</v>
      </c>
      <c r="W124" s="19">
        <f t="shared" si="19"/>
        <v>0</v>
      </c>
      <c r="X124" s="19">
        <f t="shared" si="19"/>
        <v>4</v>
      </c>
      <c r="Y124" s="49">
        <f t="shared" si="19"/>
        <v>6840</v>
      </c>
      <c r="Z124" s="49">
        <f t="shared" si="19"/>
        <v>124905.76</v>
      </c>
      <c r="AA124" s="19">
        <f t="shared" si="19"/>
        <v>495</v>
      </c>
      <c r="AB124" s="49">
        <f t="shared" si="19"/>
        <v>2432495.7599999998</v>
      </c>
      <c r="AC124" s="86"/>
      <c r="AD124" s="86"/>
      <c r="AE124" s="86"/>
      <c r="AF124" s="86"/>
      <c r="AH124" s="86"/>
      <c r="AI124" s="86"/>
    </row>
    <row r="125" spans="2:35" s="103" customFormat="1">
      <c r="B125" s="14" t="s">
        <v>22</v>
      </c>
      <c r="C125" s="80"/>
      <c r="D125" s="100"/>
      <c r="E125" s="101"/>
      <c r="F125" s="19">
        <f t="shared" ref="F125:AB125" si="20">F16+F49+F82</f>
        <v>19</v>
      </c>
      <c r="G125" s="19">
        <f t="shared" si="20"/>
        <v>142500</v>
      </c>
      <c r="H125" s="19">
        <f t="shared" si="20"/>
        <v>0</v>
      </c>
      <c r="I125" s="19">
        <f t="shared" si="20"/>
        <v>0</v>
      </c>
      <c r="J125" s="19">
        <f t="shared" si="20"/>
        <v>26</v>
      </c>
      <c r="K125" s="19">
        <f t="shared" si="20"/>
        <v>195000</v>
      </c>
      <c r="L125" s="19">
        <f t="shared" si="20"/>
        <v>63</v>
      </c>
      <c r="M125" s="19">
        <f t="shared" si="20"/>
        <v>161250</v>
      </c>
      <c r="N125" s="19">
        <f t="shared" si="20"/>
        <v>0</v>
      </c>
      <c r="O125" s="19">
        <f t="shared" si="20"/>
        <v>0</v>
      </c>
      <c r="P125" s="19">
        <f t="shared" si="20"/>
        <v>30</v>
      </c>
      <c r="Q125" s="19">
        <f t="shared" si="20"/>
        <v>450000</v>
      </c>
      <c r="R125" s="19">
        <f t="shared" si="20"/>
        <v>0</v>
      </c>
      <c r="S125" s="19">
        <f t="shared" si="20"/>
        <v>0</v>
      </c>
      <c r="T125" s="19">
        <f t="shared" si="20"/>
        <v>156</v>
      </c>
      <c r="U125" s="19">
        <f t="shared" si="20"/>
        <v>234000</v>
      </c>
      <c r="V125" s="19">
        <f t="shared" si="20"/>
        <v>1</v>
      </c>
      <c r="W125" s="19">
        <f t="shared" si="20"/>
        <v>5000</v>
      </c>
      <c r="X125" s="19">
        <f t="shared" si="20"/>
        <v>0</v>
      </c>
      <c r="Y125" s="49">
        <f t="shared" si="20"/>
        <v>0</v>
      </c>
      <c r="Z125" s="49">
        <f t="shared" si="20"/>
        <v>76128.81</v>
      </c>
      <c r="AA125" s="19">
        <f t="shared" si="20"/>
        <v>295</v>
      </c>
      <c r="AB125" s="49">
        <f t="shared" si="20"/>
        <v>1263878.81</v>
      </c>
      <c r="AC125" s="102"/>
      <c r="AD125" s="102"/>
      <c r="AE125" s="102"/>
      <c r="AF125" s="102"/>
      <c r="AH125" s="102"/>
      <c r="AI125" s="102"/>
    </row>
    <row r="126" spans="2:35">
      <c r="B126" s="14" t="s">
        <v>12</v>
      </c>
      <c r="C126" s="80"/>
      <c r="D126" s="17"/>
      <c r="E126" s="19"/>
      <c r="F126" s="19">
        <f t="shared" ref="F126:AB126" si="21">F17+F50+F83</f>
        <v>6</v>
      </c>
      <c r="G126" s="19">
        <f t="shared" si="21"/>
        <v>45000</v>
      </c>
      <c r="H126" s="19">
        <f t="shared" si="21"/>
        <v>0</v>
      </c>
      <c r="I126" s="19">
        <f t="shared" si="21"/>
        <v>0</v>
      </c>
      <c r="J126" s="19">
        <f t="shared" si="21"/>
        <v>17</v>
      </c>
      <c r="K126" s="19">
        <f t="shared" si="21"/>
        <v>127500</v>
      </c>
      <c r="L126" s="19">
        <f t="shared" si="21"/>
        <v>45</v>
      </c>
      <c r="M126" s="19">
        <f t="shared" si="21"/>
        <v>123750</v>
      </c>
      <c r="N126" s="19">
        <f t="shared" si="21"/>
        <v>0</v>
      </c>
      <c r="O126" s="19">
        <f t="shared" si="21"/>
        <v>0</v>
      </c>
      <c r="P126" s="19">
        <f t="shared" si="21"/>
        <v>27</v>
      </c>
      <c r="Q126" s="19">
        <f t="shared" si="21"/>
        <v>405000</v>
      </c>
      <c r="R126" s="19">
        <f t="shared" si="21"/>
        <v>26</v>
      </c>
      <c r="S126" s="19">
        <f t="shared" si="21"/>
        <v>39000</v>
      </c>
      <c r="T126" s="19">
        <f t="shared" si="21"/>
        <v>116</v>
      </c>
      <c r="U126" s="19">
        <f t="shared" si="21"/>
        <v>174000</v>
      </c>
      <c r="V126" s="19">
        <f t="shared" si="21"/>
        <v>0</v>
      </c>
      <c r="W126" s="19">
        <f t="shared" si="21"/>
        <v>0</v>
      </c>
      <c r="X126" s="19">
        <f t="shared" si="21"/>
        <v>3</v>
      </c>
      <c r="Y126" s="49">
        <f t="shared" si="21"/>
        <v>8109</v>
      </c>
      <c r="Z126" s="49">
        <f t="shared" si="21"/>
        <v>67460.66</v>
      </c>
      <c r="AA126" s="19">
        <f t="shared" si="21"/>
        <v>240</v>
      </c>
      <c r="AB126" s="49">
        <f t="shared" si="21"/>
        <v>989819.66</v>
      </c>
      <c r="AC126" s="86"/>
      <c r="AD126" s="86"/>
      <c r="AE126" s="86"/>
      <c r="AF126" s="86"/>
      <c r="AH126" s="86"/>
      <c r="AI126" s="86"/>
    </row>
    <row r="127" spans="2:35">
      <c r="B127" s="14" t="s">
        <v>16</v>
      </c>
      <c r="C127" s="80"/>
      <c r="D127" s="17"/>
      <c r="E127" s="19"/>
      <c r="F127" s="19">
        <f t="shared" ref="F127:AB127" si="22">F18+F51+F84</f>
        <v>10</v>
      </c>
      <c r="G127" s="19">
        <f t="shared" si="22"/>
        <v>75000</v>
      </c>
      <c r="H127" s="19">
        <f t="shared" si="22"/>
        <v>0</v>
      </c>
      <c r="I127" s="19">
        <f t="shared" si="22"/>
        <v>0</v>
      </c>
      <c r="J127" s="19">
        <f t="shared" si="22"/>
        <v>12</v>
      </c>
      <c r="K127" s="19">
        <f t="shared" si="22"/>
        <v>90000</v>
      </c>
      <c r="L127" s="19">
        <f t="shared" si="22"/>
        <v>31</v>
      </c>
      <c r="M127" s="19">
        <f t="shared" si="22"/>
        <v>97250</v>
      </c>
      <c r="N127" s="19">
        <f t="shared" si="22"/>
        <v>0</v>
      </c>
      <c r="O127" s="19">
        <f t="shared" si="22"/>
        <v>0</v>
      </c>
      <c r="P127" s="19">
        <f t="shared" si="22"/>
        <v>18</v>
      </c>
      <c r="Q127" s="19">
        <f t="shared" si="22"/>
        <v>270000</v>
      </c>
      <c r="R127" s="19">
        <f t="shared" si="22"/>
        <v>0</v>
      </c>
      <c r="S127" s="19">
        <f t="shared" si="22"/>
        <v>0</v>
      </c>
      <c r="T127" s="19">
        <f t="shared" si="22"/>
        <v>229</v>
      </c>
      <c r="U127" s="19">
        <f t="shared" si="22"/>
        <v>343500</v>
      </c>
      <c r="V127" s="19">
        <f t="shared" si="22"/>
        <v>4</v>
      </c>
      <c r="W127" s="19">
        <f t="shared" si="22"/>
        <v>20000</v>
      </c>
      <c r="X127" s="19">
        <f t="shared" si="22"/>
        <v>2</v>
      </c>
      <c r="Y127" s="49">
        <f t="shared" si="22"/>
        <v>2020</v>
      </c>
      <c r="Z127" s="49">
        <f t="shared" si="22"/>
        <v>43879.51</v>
      </c>
      <c r="AA127" s="19">
        <f t="shared" si="22"/>
        <v>306</v>
      </c>
      <c r="AB127" s="85">
        <f t="shared" si="22"/>
        <v>941649.51</v>
      </c>
      <c r="AC127" s="86"/>
      <c r="AD127" s="86"/>
      <c r="AE127" s="86"/>
      <c r="AF127" s="86"/>
      <c r="AH127" s="86"/>
      <c r="AI127" s="86"/>
    </row>
    <row r="128" spans="2:35">
      <c r="B128" s="38" t="s">
        <v>11</v>
      </c>
      <c r="C128" s="80"/>
      <c r="D128" s="81"/>
      <c r="E128" s="82"/>
      <c r="F128" s="19">
        <f t="shared" ref="F128:AB128" si="23">F19+F52+F85</f>
        <v>8</v>
      </c>
      <c r="G128" s="19">
        <f t="shared" si="23"/>
        <v>60000</v>
      </c>
      <c r="H128" s="19">
        <f t="shared" si="23"/>
        <v>0</v>
      </c>
      <c r="I128" s="19">
        <f t="shared" si="23"/>
        <v>0</v>
      </c>
      <c r="J128" s="19">
        <f t="shared" si="23"/>
        <v>21</v>
      </c>
      <c r="K128" s="19">
        <f t="shared" si="23"/>
        <v>157500</v>
      </c>
      <c r="L128" s="19">
        <f t="shared" si="23"/>
        <v>64</v>
      </c>
      <c r="M128" s="19">
        <f t="shared" si="23"/>
        <v>164500</v>
      </c>
      <c r="N128" s="19">
        <f t="shared" si="23"/>
        <v>0</v>
      </c>
      <c r="O128" s="19">
        <f t="shared" si="23"/>
        <v>0</v>
      </c>
      <c r="P128" s="19">
        <f t="shared" si="23"/>
        <v>44</v>
      </c>
      <c r="Q128" s="19">
        <f t="shared" si="23"/>
        <v>660000</v>
      </c>
      <c r="R128" s="19">
        <f t="shared" si="23"/>
        <v>5</v>
      </c>
      <c r="S128" s="19">
        <f t="shared" si="23"/>
        <v>7500</v>
      </c>
      <c r="T128" s="19">
        <f t="shared" si="23"/>
        <v>198</v>
      </c>
      <c r="U128" s="19">
        <f t="shared" si="23"/>
        <v>297000</v>
      </c>
      <c r="V128" s="19">
        <f t="shared" si="23"/>
        <v>4</v>
      </c>
      <c r="W128" s="19">
        <f t="shared" si="23"/>
        <v>20000</v>
      </c>
      <c r="X128" s="19">
        <f t="shared" si="23"/>
        <v>2</v>
      </c>
      <c r="Y128" s="49">
        <f t="shared" si="23"/>
        <v>2385</v>
      </c>
      <c r="Z128" s="49">
        <f t="shared" si="23"/>
        <v>105504.42</v>
      </c>
      <c r="AA128" s="19">
        <f t="shared" si="23"/>
        <v>346</v>
      </c>
      <c r="AB128" s="49">
        <f t="shared" si="23"/>
        <v>1474389.42</v>
      </c>
      <c r="AC128" s="86"/>
      <c r="AD128" s="86"/>
      <c r="AE128" s="86"/>
      <c r="AF128" s="86"/>
      <c r="AH128" s="86"/>
      <c r="AI128" s="86"/>
    </row>
    <row r="129" spans="2:35">
      <c r="B129" s="14" t="s">
        <v>21</v>
      </c>
      <c r="C129" s="80"/>
      <c r="D129" s="37"/>
      <c r="E129" s="19"/>
      <c r="F129" s="19">
        <f t="shared" ref="F129:AB129" si="24">F20+F53+F86</f>
        <v>10</v>
      </c>
      <c r="G129" s="19">
        <f t="shared" si="24"/>
        <v>75000</v>
      </c>
      <c r="H129" s="19">
        <f t="shared" si="24"/>
        <v>0</v>
      </c>
      <c r="I129" s="19">
        <f t="shared" si="24"/>
        <v>0</v>
      </c>
      <c r="J129" s="19">
        <f t="shared" si="24"/>
        <v>26</v>
      </c>
      <c r="K129" s="19">
        <f t="shared" si="24"/>
        <v>195000</v>
      </c>
      <c r="L129" s="19">
        <f t="shared" si="24"/>
        <v>22</v>
      </c>
      <c r="M129" s="19">
        <f t="shared" si="24"/>
        <v>69250</v>
      </c>
      <c r="N129" s="19">
        <f t="shared" si="24"/>
        <v>0</v>
      </c>
      <c r="O129" s="19">
        <f t="shared" si="24"/>
        <v>0</v>
      </c>
      <c r="P129" s="19">
        <f t="shared" si="24"/>
        <v>21</v>
      </c>
      <c r="Q129" s="19">
        <f t="shared" si="24"/>
        <v>315000</v>
      </c>
      <c r="R129" s="19">
        <f t="shared" si="24"/>
        <v>4</v>
      </c>
      <c r="S129" s="19">
        <f t="shared" si="24"/>
        <v>6000</v>
      </c>
      <c r="T129" s="19">
        <f t="shared" si="24"/>
        <v>88</v>
      </c>
      <c r="U129" s="19">
        <f t="shared" si="24"/>
        <v>132000</v>
      </c>
      <c r="V129" s="19">
        <f t="shared" si="24"/>
        <v>4</v>
      </c>
      <c r="W129" s="19">
        <f t="shared" si="24"/>
        <v>20000</v>
      </c>
      <c r="X129" s="19">
        <f t="shared" si="24"/>
        <v>7</v>
      </c>
      <c r="Y129" s="49">
        <f t="shared" si="24"/>
        <v>20020</v>
      </c>
      <c r="Z129" s="49">
        <f t="shared" si="24"/>
        <v>80993.42</v>
      </c>
      <c r="AA129" s="19">
        <f t="shared" si="24"/>
        <v>182</v>
      </c>
      <c r="AB129" s="49">
        <f t="shared" si="24"/>
        <v>913263.42</v>
      </c>
      <c r="AC129" s="86"/>
      <c r="AD129" s="86"/>
      <c r="AE129" s="86"/>
      <c r="AF129" s="86"/>
      <c r="AH129" s="86"/>
      <c r="AI129" s="86"/>
    </row>
    <row r="130" spans="2:35">
      <c r="B130" s="15" t="s">
        <v>14</v>
      </c>
      <c r="C130" s="80"/>
      <c r="D130" s="17"/>
      <c r="E130" s="19"/>
      <c r="F130" s="19">
        <f t="shared" ref="F130:AB130" si="25">F21+F54+F87</f>
        <v>20</v>
      </c>
      <c r="G130" s="19">
        <f t="shared" si="25"/>
        <v>150000</v>
      </c>
      <c r="H130" s="19">
        <f t="shared" si="25"/>
        <v>0</v>
      </c>
      <c r="I130" s="19">
        <f t="shared" si="25"/>
        <v>0</v>
      </c>
      <c r="J130" s="19">
        <f t="shared" si="25"/>
        <v>33</v>
      </c>
      <c r="K130" s="19">
        <f t="shared" si="25"/>
        <v>247500</v>
      </c>
      <c r="L130" s="19">
        <f t="shared" si="25"/>
        <v>85</v>
      </c>
      <c r="M130" s="19">
        <f t="shared" si="25"/>
        <v>217500</v>
      </c>
      <c r="N130" s="19">
        <f t="shared" si="25"/>
        <v>0</v>
      </c>
      <c r="O130" s="19">
        <f t="shared" si="25"/>
        <v>0</v>
      </c>
      <c r="P130" s="19">
        <f t="shared" si="25"/>
        <v>57</v>
      </c>
      <c r="Q130" s="19">
        <f t="shared" si="25"/>
        <v>855000</v>
      </c>
      <c r="R130" s="19">
        <f t="shared" si="25"/>
        <v>0</v>
      </c>
      <c r="S130" s="19">
        <f t="shared" si="25"/>
        <v>0</v>
      </c>
      <c r="T130" s="19">
        <f t="shared" si="25"/>
        <v>127</v>
      </c>
      <c r="U130" s="19">
        <f t="shared" si="25"/>
        <v>190500</v>
      </c>
      <c r="V130" s="19">
        <f t="shared" si="25"/>
        <v>0</v>
      </c>
      <c r="W130" s="19">
        <f t="shared" si="25"/>
        <v>0</v>
      </c>
      <c r="X130" s="19">
        <f t="shared" si="25"/>
        <v>0</v>
      </c>
      <c r="Y130" s="49">
        <f t="shared" si="25"/>
        <v>0</v>
      </c>
      <c r="Z130" s="49">
        <f t="shared" si="25"/>
        <v>127667.1</v>
      </c>
      <c r="AA130" s="19">
        <f t="shared" si="25"/>
        <v>322</v>
      </c>
      <c r="AB130" s="49">
        <f t="shared" si="25"/>
        <v>1788167.0999999999</v>
      </c>
      <c r="AC130" s="86"/>
      <c r="AD130" s="86"/>
      <c r="AE130" s="86"/>
      <c r="AF130" s="86"/>
      <c r="AH130" s="86"/>
      <c r="AI130" s="86"/>
    </row>
    <row r="131" spans="2:35">
      <c r="B131" s="14" t="s">
        <v>17</v>
      </c>
      <c r="C131" s="80"/>
      <c r="D131" s="17"/>
      <c r="E131" s="19"/>
      <c r="F131" s="19">
        <f t="shared" ref="F131:AB131" si="26">F22+F55+F88</f>
        <v>14</v>
      </c>
      <c r="G131" s="19">
        <f t="shared" si="26"/>
        <v>105000</v>
      </c>
      <c r="H131" s="19">
        <f t="shared" si="26"/>
        <v>0</v>
      </c>
      <c r="I131" s="19">
        <f t="shared" si="26"/>
        <v>0</v>
      </c>
      <c r="J131" s="19">
        <f t="shared" si="26"/>
        <v>18</v>
      </c>
      <c r="K131" s="19">
        <f t="shared" si="26"/>
        <v>135000</v>
      </c>
      <c r="L131" s="19">
        <f t="shared" si="26"/>
        <v>55</v>
      </c>
      <c r="M131" s="19">
        <f t="shared" si="26"/>
        <v>147250</v>
      </c>
      <c r="N131" s="19">
        <f t="shared" si="26"/>
        <v>0</v>
      </c>
      <c r="O131" s="19">
        <f t="shared" si="26"/>
        <v>0</v>
      </c>
      <c r="P131" s="19">
        <f t="shared" si="26"/>
        <v>27</v>
      </c>
      <c r="Q131" s="19">
        <f t="shared" si="26"/>
        <v>405000</v>
      </c>
      <c r="R131" s="19">
        <f t="shared" si="26"/>
        <v>0</v>
      </c>
      <c r="S131" s="19">
        <f t="shared" si="26"/>
        <v>0</v>
      </c>
      <c r="T131" s="19">
        <f t="shared" si="26"/>
        <v>104</v>
      </c>
      <c r="U131" s="19">
        <f t="shared" si="26"/>
        <v>156000</v>
      </c>
      <c r="V131" s="19">
        <f t="shared" si="26"/>
        <v>0</v>
      </c>
      <c r="W131" s="19">
        <f t="shared" si="26"/>
        <v>0</v>
      </c>
      <c r="X131" s="19">
        <f t="shared" si="26"/>
        <v>4</v>
      </c>
      <c r="Y131" s="49">
        <f t="shared" si="26"/>
        <v>4000</v>
      </c>
      <c r="Z131" s="49">
        <f t="shared" si="26"/>
        <v>55023.79</v>
      </c>
      <c r="AA131" s="19">
        <f t="shared" si="26"/>
        <v>222</v>
      </c>
      <c r="AB131" s="49">
        <f t="shared" si="26"/>
        <v>1007273.79</v>
      </c>
      <c r="AC131" s="86"/>
      <c r="AD131" s="86"/>
      <c r="AE131" s="86"/>
      <c r="AF131" s="86"/>
      <c r="AH131" s="86"/>
      <c r="AI131" s="86"/>
    </row>
    <row r="132" spans="2:35">
      <c r="B132" s="14" t="s">
        <v>20</v>
      </c>
      <c r="C132" s="99"/>
      <c r="D132" s="17"/>
      <c r="E132" s="19"/>
      <c r="F132" s="19">
        <f t="shared" ref="F132:AB132" si="27">F23+F56+F89</f>
        <v>18</v>
      </c>
      <c r="G132" s="19">
        <f t="shared" si="27"/>
        <v>135000</v>
      </c>
      <c r="H132" s="19">
        <f t="shared" si="27"/>
        <v>0</v>
      </c>
      <c r="I132" s="19">
        <f t="shared" si="27"/>
        <v>0</v>
      </c>
      <c r="J132" s="19">
        <f t="shared" si="27"/>
        <v>47</v>
      </c>
      <c r="K132" s="19">
        <f t="shared" si="27"/>
        <v>352500</v>
      </c>
      <c r="L132" s="19">
        <f t="shared" si="27"/>
        <v>143</v>
      </c>
      <c r="M132" s="19">
        <f t="shared" si="27"/>
        <v>359500</v>
      </c>
      <c r="N132" s="19">
        <f t="shared" si="27"/>
        <v>0</v>
      </c>
      <c r="O132" s="19">
        <f t="shared" si="27"/>
        <v>0</v>
      </c>
      <c r="P132" s="19">
        <f t="shared" si="27"/>
        <v>70</v>
      </c>
      <c r="Q132" s="19">
        <f t="shared" si="27"/>
        <v>1050000</v>
      </c>
      <c r="R132" s="19">
        <f t="shared" si="27"/>
        <v>158</v>
      </c>
      <c r="S132" s="19">
        <f t="shared" si="27"/>
        <v>237000</v>
      </c>
      <c r="T132" s="19">
        <f t="shared" si="27"/>
        <v>400</v>
      </c>
      <c r="U132" s="19">
        <f t="shared" si="27"/>
        <v>600000</v>
      </c>
      <c r="V132" s="19">
        <f t="shared" si="27"/>
        <v>13</v>
      </c>
      <c r="W132" s="19">
        <f t="shared" si="27"/>
        <v>65000</v>
      </c>
      <c r="X132" s="19">
        <f t="shared" si="27"/>
        <v>3</v>
      </c>
      <c r="Y132" s="49">
        <f t="shared" si="27"/>
        <v>6018</v>
      </c>
      <c r="Z132" s="49">
        <f t="shared" si="27"/>
        <v>161176.73000000001</v>
      </c>
      <c r="AA132" s="19">
        <f t="shared" si="27"/>
        <v>852</v>
      </c>
      <c r="AB132" s="49">
        <f t="shared" si="27"/>
        <v>2966194.73</v>
      </c>
      <c r="AC132" s="86"/>
      <c r="AD132" s="86"/>
      <c r="AE132" s="86"/>
      <c r="AF132" s="86"/>
      <c r="AH132" s="86"/>
      <c r="AI132" s="86"/>
    </row>
    <row r="133" spans="2:35">
      <c r="B133" s="14" t="s">
        <v>19</v>
      </c>
      <c r="C133" s="80"/>
      <c r="D133" s="17"/>
      <c r="E133" s="19"/>
      <c r="F133" s="19">
        <f t="shared" ref="F133:AB133" si="28">F24+F57+F90</f>
        <v>9</v>
      </c>
      <c r="G133" s="19">
        <f t="shared" si="28"/>
        <v>67500</v>
      </c>
      <c r="H133" s="19">
        <f t="shared" si="28"/>
        <v>0</v>
      </c>
      <c r="I133" s="19">
        <f t="shared" si="28"/>
        <v>0</v>
      </c>
      <c r="J133" s="19">
        <f t="shared" si="28"/>
        <v>39</v>
      </c>
      <c r="K133" s="19">
        <f t="shared" si="28"/>
        <v>292500</v>
      </c>
      <c r="L133" s="19">
        <f t="shared" si="28"/>
        <v>144</v>
      </c>
      <c r="M133" s="19">
        <f t="shared" si="28"/>
        <v>331250</v>
      </c>
      <c r="N133" s="19">
        <f t="shared" si="28"/>
        <v>0</v>
      </c>
      <c r="O133" s="19">
        <f t="shared" si="28"/>
        <v>0</v>
      </c>
      <c r="P133" s="19">
        <f t="shared" si="28"/>
        <v>41</v>
      </c>
      <c r="Q133" s="19">
        <f t="shared" si="28"/>
        <v>615000</v>
      </c>
      <c r="R133" s="19">
        <f t="shared" si="28"/>
        <v>0</v>
      </c>
      <c r="S133" s="19">
        <f t="shared" si="28"/>
        <v>0</v>
      </c>
      <c r="T133" s="19">
        <f t="shared" si="28"/>
        <v>167</v>
      </c>
      <c r="U133" s="19">
        <f t="shared" si="28"/>
        <v>250500</v>
      </c>
      <c r="V133" s="19">
        <f t="shared" si="28"/>
        <v>0</v>
      </c>
      <c r="W133" s="19">
        <f t="shared" si="28"/>
        <v>0</v>
      </c>
      <c r="X133" s="19">
        <f t="shared" si="28"/>
        <v>3</v>
      </c>
      <c r="Y133" s="49">
        <f>Y24+Y57+Y90</f>
        <v>4265</v>
      </c>
      <c r="Z133" s="49">
        <f t="shared" si="28"/>
        <v>73548.990000000005</v>
      </c>
      <c r="AA133" s="19">
        <f t="shared" si="28"/>
        <v>403</v>
      </c>
      <c r="AB133" s="85">
        <f t="shared" si="28"/>
        <v>1634563.99</v>
      </c>
      <c r="AC133" s="86"/>
      <c r="AD133" s="86"/>
      <c r="AE133" s="86"/>
      <c r="AF133" s="86"/>
      <c r="AH133" s="86"/>
      <c r="AI133" s="86"/>
    </row>
    <row r="134" spans="2:35">
      <c r="B134" s="13" t="s">
        <v>26</v>
      </c>
      <c r="C134" s="95"/>
      <c r="D134" s="87"/>
      <c r="E134" s="88"/>
      <c r="F134" s="19">
        <f t="shared" ref="F134:AB134" si="29">F25+F58+F91</f>
        <v>0</v>
      </c>
      <c r="G134" s="19">
        <f t="shared" si="29"/>
        <v>0</v>
      </c>
      <c r="H134" s="19">
        <f t="shared" si="29"/>
        <v>0</v>
      </c>
      <c r="I134" s="19">
        <f t="shared" si="29"/>
        <v>0</v>
      </c>
      <c r="J134" s="19">
        <f t="shared" si="29"/>
        <v>0</v>
      </c>
      <c r="K134" s="19">
        <f t="shared" si="29"/>
        <v>0</v>
      </c>
      <c r="L134" s="19">
        <f t="shared" si="29"/>
        <v>0</v>
      </c>
      <c r="M134" s="19">
        <f t="shared" si="29"/>
        <v>0</v>
      </c>
      <c r="N134" s="19">
        <f t="shared" si="29"/>
        <v>0</v>
      </c>
      <c r="O134" s="19">
        <f t="shared" si="29"/>
        <v>0</v>
      </c>
      <c r="P134" s="19">
        <f t="shared" si="29"/>
        <v>0</v>
      </c>
      <c r="Q134" s="19">
        <f t="shared" si="29"/>
        <v>0</v>
      </c>
      <c r="R134" s="19">
        <f t="shared" si="29"/>
        <v>0</v>
      </c>
      <c r="S134" s="19">
        <f t="shared" si="29"/>
        <v>0</v>
      </c>
      <c r="T134" s="19">
        <f t="shared" si="29"/>
        <v>0</v>
      </c>
      <c r="U134" s="19">
        <f t="shared" si="29"/>
        <v>0</v>
      </c>
      <c r="V134" s="19">
        <f t="shared" si="29"/>
        <v>0</v>
      </c>
      <c r="W134" s="19">
        <f t="shared" si="29"/>
        <v>0</v>
      </c>
      <c r="X134" s="19">
        <f t="shared" si="29"/>
        <v>0</v>
      </c>
      <c r="Y134" s="49">
        <f t="shared" si="29"/>
        <v>0</v>
      </c>
      <c r="Z134" s="49">
        <f t="shared" si="29"/>
        <v>182666</v>
      </c>
      <c r="AA134" s="19">
        <f t="shared" si="29"/>
        <v>0</v>
      </c>
      <c r="AB134" s="49">
        <f t="shared" si="29"/>
        <v>182666</v>
      </c>
      <c r="AC134" s="86"/>
      <c r="AD134" s="86"/>
      <c r="AE134" s="86"/>
      <c r="AF134" s="86"/>
    </row>
    <row r="135" spans="2:35" ht="15.75" thickBot="1">
      <c r="B135" s="16" t="s">
        <v>5</v>
      </c>
      <c r="C135" s="96"/>
      <c r="D135" s="11">
        <f t="shared" ref="D135:E135" si="30">SUM(D117:D133)</f>
        <v>0</v>
      </c>
      <c r="E135" s="34">
        <f t="shared" si="30"/>
        <v>0</v>
      </c>
      <c r="F135" s="19">
        <f t="shared" ref="F135:Z135" si="31">F26+F59+F92</f>
        <v>218</v>
      </c>
      <c r="G135" s="19">
        <f t="shared" si="31"/>
        <v>1635000</v>
      </c>
      <c r="H135" s="19">
        <f t="shared" si="31"/>
        <v>0</v>
      </c>
      <c r="I135" s="19">
        <f t="shared" si="31"/>
        <v>0</v>
      </c>
      <c r="J135" s="19">
        <f t="shared" si="31"/>
        <v>426</v>
      </c>
      <c r="K135" s="19">
        <f t="shared" si="31"/>
        <v>3195000</v>
      </c>
      <c r="L135" s="19">
        <f t="shared" si="31"/>
        <v>1252</v>
      </c>
      <c r="M135" s="19">
        <f t="shared" si="31"/>
        <v>3336500</v>
      </c>
      <c r="N135" s="19">
        <f t="shared" si="31"/>
        <v>0</v>
      </c>
      <c r="O135" s="19">
        <f t="shared" si="31"/>
        <v>0</v>
      </c>
      <c r="P135" s="19">
        <f t="shared" si="31"/>
        <v>649</v>
      </c>
      <c r="Q135" s="19">
        <f t="shared" si="31"/>
        <v>9735000</v>
      </c>
      <c r="R135" s="19">
        <f t="shared" si="31"/>
        <v>378</v>
      </c>
      <c r="S135" s="19">
        <f t="shared" si="31"/>
        <v>567000</v>
      </c>
      <c r="T135" s="19">
        <f t="shared" si="31"/>
        <v>2824</v>
      </c>
      <c r="U135" s="19">
        <f t="shared" si="31"/>
        <v>4236000</v>
      </c>
      <c r="V135" s="19">
        <f t="shared" si="31"/>
        <v>49</v>
      </c>
      <c r="W135" s="19">
        <f t="shared" si="31"/>
        <v>245000</v>
      </c>
      <c r="X135" s="19">
        <f t="shared" si="31"/>
        <v>41</v>
      </c>
      <c r="Y135" s="49">
        <f t="shared" si="31"/>
        <v>71682.8</v>
      </c>
      <c r="Z135" s="49">
        <f t="shared" si="31"/>
        <v>1699293.1300000001</v>
      </c>
      <c r="AA135" s="19">
        <v>5835</v>
      </c>
      <c r="AB135" s="49">
        <f>AB26+AB59+AB92</f>
        <v>24720475.93</v>
      </c>
      <c r="AC135" s="86"/>
      <c r="AD135" s="86"/>
      <c r="AF135" s="86"/>
    </row>
    <row r="136" spans="2:35" ht="16.5" thickTop="1">
      <c r="B136" s="162" t="s">
        <v>36</v>
      </c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3"/>
      <c r="AA136" s="2"/>
      <c r="AB136" s="46"/>
    </row>
    <row r="137" spans="2:35" ht="15.75">
      <c r="B137" s="156" t="s">
        <v>165</v>
      </c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</row>
    <row r="138" spans="2:35" ht="15.75"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</row>
    <row r="139" spans="2:35" ht="15.75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 t="s">
        <v>157</v>
      </c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</row>
    <row r="140" spans="2:35" ht="15.75">
      <c r="B140" s="1"/>
      <c r="C140" s="1"/>
      <c r="D140" s="1"/>
      <c r="E140" s="1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74"/>
      <c r="Q140" s="1"/>
      <c r="R140" s="1"/>
      <c r="S140" s="1"/>
      <c r="T140" s="1"/>
      <c r="U140" s="1"/>
      <c r="V140" s="1"/>
      <c r="W140" s="1"/>
      <c r="X140" s="1"/>
      <c r="Y140" s="35"/>
      <c r="Z140" s="35"/>
      <c r="AA140" s="1"/>
      <c r="AB140" s="45"/>
      <c r="AE140" s="23"/>
    </row>
    <row r="141" spans="2:35" ht="15.75">
      <c r="B141" s="6"/>
      <c r="C141" s="6"/>
      <c r="D141" s="6"/>
      <c r="E141" s="6"/>
      <c r="F141" s="6"/>
      <c r="G141" s="6"/>
      <c r="P141" s="163"/>
      <c r="Q141" s="163"/>
      <c r="R141" s="163"/>
      <c r="S141" s="163"/>
    </row>
    <row r="142" spans="2:35" s="10" customFormat="1" ht="15.75">
      <c r="B142" s="108"/>
      <c r="C142" s="108"/>
      <c r="D142" s="108"/>
      <c r="E142" s="108"/>
      <c r="F142" s="108"/>
      <c r="G142" s="108"/>
      <c r="P142" s="109"/>
      <c r="Q142" s="109"/>
      <c r="R142" s="109"/>
      <c r="S142" s="109"/>
      <c r="AD142" s="94"/>
    </row>
    <row r="143" spans="2:35" s="10" customFormat="1" ht="15.7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</row>
    <row r="144" spans="2:35" s="10" customFormat="1" ht="15.7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D144" s="94"/>
    </row>
    <row r="145" spans="2:35" s="10" customFormat="1" ht="15.7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</row>
    <row r="146" spans="2:35" s="10" customFormat="1" ht="15.75"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10"/>
      <c r="M146" s="110"/>
      <c r="N146" s="110"/>
      <c r="O146" s="110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160"/>
      <c r="AA146" s="160"/>
      <c r="AB146" s="160"/>
    </row>
    <row r="147" spans="2:35" s="10" customFormat="1">
      <c r="B147" s="161"/>
      <c r="C147" s="161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</row>
    <row r="148" spans="2:35" s="10" customFormat="1">
      <c r="B148" s="161"/>
      <c r="C148" s="161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4"/>
      <c r="Q148" s="154"/>
      <c r="R148" s="154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</row>
    <row r="149" spans="2:35" s="10" customFormat="1">
      <c r="B149" s="161"/>
      <c r="C149" s="161"/>
      <c r="D149" s="111"/>
      <c r="E149" s="112"/>
      <c r="F149" s="113"/>
      <c r="G149" s="114"/>
      <c r="H149" s="113"/>
      <c r="I149" s="114"/>
      <c r="J149" s="111"/>
      <c r="K149" s="112"/>
      <c r="L149" s="111"/>
      <c r="M149" s="114"/>
      <c r="N149" s="113"/>
      <c r="O149" s="114"/>
      <c r="P149" s="113"/>
      <c r="Q149" s="114"/>
      <c r="R149" s="113"/>
      <c r="S149" s="114"/>
      <c r="T149" s="113"/>
      <c r="U149" s="114"/>
      <c r="V149" s="113"/>
      <c r="W149" s="114"/>
      <c r="X149" s="113"/>
      <c r="Y149" s="114"/>
      <c r="Z149" s="114"/>
      <c r="AA149" s="113"/>
      <c r="AB149" s="114"/>
    </row>
    <row r="150" spans="2:35" s="10" customFormat="1">
      <c r="B150" s="115"/>
      <c r="C150" s="116"/>
      <c r="D150" s="117"/>
      <c r="E150" s="118"/>
      <c r="F150" s="118"/>
      <c r="G150" s="118"/>
      <c r="H150" s="118"/>
      <c r="I150" s="118"/>
      <c r="J150" s="118"/>
      <c r="K150" s="119"/>
      <c r="L150" s="118"/>
      <c r="M150" s="118"/>
      <c r="N150" s="118"/>
      <c r="O150" s="118"/>
      <c r="P150" s="118"/>
      <c r="Q150" s="120"/>
      <c r="R150" s="118"/>
      <c r="S150" s="120"/>
      <c r="T150" s="118"/>
      <c r="U150" s="120"/>
      <c r="V150" s="118"/>
      <c r="W150" s="118"/>
      <c r="X150" s="118"/>
      <c r="Y150" s="118"/>
      <c r="Z150" s="121"/>
      <c r="AA150" s="122"/>
      <c r="AB150" s="123"/>
      <c r="AD150" s="124"/>
      <c r="AE150" s="124"/>
      <c r="AF150" s="124"/>
      <c r="AH150" s="124"/>
      <c r="AI150" s="124"/>
    </row>
    <row r="151" spans="2:35" s="10" customFormat="1">
      <c r="B151" s="115"/>
      <c r="C151" s="125"/>
      <c r="D151" s="117"/>
      <c r="E151" s="118"/>
      <c r="F151" s="118"/>
      <c r="G151" s="118"/>
      <c r="H151" s="118"/>
      <c r="I151" s="118"/>
      <c r="J151" s="118"/>
      <c r="K151" s="119"/>
      <c r="L151" s="118"/>
      <c r="M151" s="118"/>
      <c r="N151" s="118"/>
      <c r="O151" s="118"/>
      <c r="P151" s="118"/>
      <c r="Q151" s="120"/>
      <c r="R151" s="118"/>
      <c r="S151" s="120"/>
      <c r="T151" s="118"/>
      <c r="U151" s="120"/>
      <c r="V151" s="118"/>
      <c r="W151" s="118"/>
      <c r="X151" s="118"/>
      <c r="Y151" s="118"/>
      <c r="Z151" s="121"/>
      <c r="AA151" s="122"/>
      <c r="AB151" s="123"/>
      <c r="AC151" s="124"/>
      <c r="AD151" s="124"/>
      <c r="AE151" s="124"/>
      <c r="AF151" s="124"/>
      <c r="AH151" s="124"/>
      <c r="AI151" s="124"/>
    </row>
    <row r="152" spans="2:35" s="10" customFormat="1">
      <c r="B152" s="115"/>
      <c r="C152" s="125"/>
      <c r="D152" s="117"/>
      <c r="E152" s="118"/>
      <c r="F152" s="118"/>
      <c r="G152" s="118"/>
      <c r="H152" s="118"/>
      <c r="I152" s="118"/>
      <c r="J152" s="118"/>
      <c r="K152" s="119"/>
      <c r="L152" s="118"/>
      <c r="M152" s="118"/>
      <c r="N152" s="118"/>
      <c r="O152" s="118"/>
      <c r="P152" s="118"/>
      <c r="Q152" s="120"/>
      <c r="R152" s="118"/>
      <c r="S152" s="120"/>
      <c r="T152" s="118"/>
      <c r="U152" s="120"/>
      <c r="V152" s="118"/>
      <c r="W152" s="118"/>
      <c r="X152" s="118"/>
      <c r="Y152" s="126"/>
      <c r="Z152" s="121"/>
      <c r="AA152" s="122"/>
      <c r="AB152" s="123"/>
      <c r="AC152" s="124"/>
      <c r="AD152" s="124"/>
      <c r="AE152" s="124"/>
      <c r="AF152" s="124"/>
      <c r="AH152" s="124"/>
      <c r="AI152" s="124"/>
    </row>
    <row r="153" spans="2:35" s="10" customFormat="1">
      <c r="B153" s="127"/>
      <c r="C153" s="116"/>
      <c r="D153" s="128"/>
      <c r="E153" s="129"/>
      <c r="F153" s="118"/>
      <c r="G153" s="118"/>
      <c r="H153" s="118"/>
      <c r="I153" s="118"/>
      <c r="J153" s="118"/>
      <c r="K153" s="119"/>
      <c r="L153" s="118"/>
      <c r="M153" s="118"/>
      <c r="N153" s="118"/>
      <c r="O153" s="118"/>
      <c r="P153" s="118"/>
      <c r="Q153" s="120"/>
      <c r="R153" s="118"/>
      <c r="S153" s="120"/>
      <c r="T153" s="118"/>
      <c r="U153" s="120"/>
      <c r="V153" s="118"/>
      <c r="W153" s="118"/>
      <c r="X153" s="118"/>
      <c r="Y153" s="118"/>
      <c r="Z153" s="121"/>
      <c r="AA153" s="122"/>
      <c r="AB153" s="123"/>
      <c r="AC153" s="124"/>
      <c r="AD153" s="124"/>
      <c r="AE153" s="124"/>
      <c r="AF153" s="124"/>
      <c r="AH153" s="124"/>
      <c r="AI153" s="124"/>
    </row>
    <row r="154" spans="2:35" s="10" customFormat="1">
      <c r="B154" s="115"/>
      <c r="C154" s="125"/>
      <c r="D154" s="117"/>
      <c r="E154" s="118"/>
      <c r="F154" s="118"/>
      <c r="G154" s="118"/>
      <c r="H154" s="118"/>
      <c r="I154" s="118"/>
      <c r="J154" s="118"/>
      <c r="K154" s="119"/>
      <c r="L154" s="118"/>
      <c r="M154" s="118"/>
      <c r="N154" s="118"/>
      <c r="O154" s="118"/>
      <c r="P154" s="118"/>
      <c r="Q154" s="120"/>
      <c r="R154" s="118"/>
      <c r="S154" s="120"/>
      <c r="T154" s="118"/>
      <c r="U154" s="120"/>
      <c r="V154" s="118"/>
      <c r="W154" s="118"/>
      <c r="X154" s="118"/>
      <c r="Y154" s="118"/>
      <c r="Z154" s="121"/>
      <c r="AA154" s="122"/>
      <c r="AB154" s="123"/>
      <c r="AC154" s="124"/>
      <c r="AD154" s="124"/>
      <c r="AE154" s="124"/>
      <c r="AF154" s="124"/>
      <c r="AH154" s="124"/>
      <c r="AI154" s="124"/>
    </row>
    <row r="155" spans="2:35" s="10" customFormat="1">
      <c r="B155" s="130"/>
      <c r="C155" s="125"/>
      <c r="D155" s="117"/>
      <c r="E155" s="118"/>
      <c r="F155" s="118"/>
      <c r="G155" s="118"/>
      <c r="H155" s="118"/>
      <c r="I155" s="118"/>
      <c r="J155" s="118"/>
      <c r="K155" s="119"/>
      <c r="L155" s="118"/>
      <c r="M155" s="118"/>
      <c r="N155" s="118"/>
      <c r="O155" s="118"/>
      <c r="P155" s="118"/>
      <c r="Q155" s="120"/>
      <c r="R155" s="118"/>
      <c r="S155" s="120"/>
      <c r="T155" s="118"/>
      <c r="U155" s="120"/>
      <c r="V155" s="118"/>
      <c r="W155" s="118"/>
      <c r="X155" s="118"/>
      <c r="Y155" s="118"/>
      <c r="Z155" s="121"/>
      <c r="AA155" s="122"/>
      <c r="AB155" s="123"/>
      <c r="AC155" s="124"/>
      <c r="AD155" s="124"/>
      <c r="AE155" s="124"/>
      <c r="AF155" s="124"/>
      <c r="AH155" s="124"/>
      <c r="AI155" s="124"/>
    </row>
    <row r="156" spans="2:35" s="10" customFormat="1">
      <c r="B156" s="115"/>
      <c r="C156" s="125"/>
      <c r="D156" s="117"/>
      <c r="E156" s="118"/>
      <c r="F156" s="118"/>
      <c r="G156" s="118"/>
      <c r="H156" s="118"/>
      <c r="I156" s="118"/>
      <c r="J156" s="118"/>
      <c r="K156" s="119"/>
      <c r="L156" s="118"/>
      <c r="M156" s="118"/>
      <c r="N156" s="118"/>
      <c r="O156" s="118"/>
      <c r="P156" s="118"/>
      <c r="Q156" s="120"/>
      <c r="R156" s="126"/>
      <c r="S156" s="120"/>
      <c r="T156" s="118"/>
      <c r="U156" s="120"/>
      <c r="V156" s="118"/>
      <c r="W156" s="118"/>
      <c r="X156" s="118"/>
      <c r="Y156" s="118"/>
      <c r="Z156" s="121"/>
      <c r="AA156" s="122"/>
      <c r="AB156" s="123"/>
      <c r="AC156" s="124"/>
      <c r="AD156" s="124"/>
      <c r="AE156" s="124"/>
      <c r="AF156" s="124"/>
      <c r="AH156" s="124"/>
      <c r="AI156" s="124"/>
    </row>
    <row r="157" spans="2:35" s="10" customFormat="1">
      <c r="B157" s="115"/>
      <c r="C157" s="125"/>
      <c r="D157" s="117"/>
      <c r="E157" s="118"/>
      <c r="F157" s="118"/>
      <c r="G157" s="118"/>
      <c r="H157" s="118"/>
      <c r="I157" s="118"/>
      <c r="J157" s="118"/>
      <c r="K157" s="119"/>
      <c r="L157" s="118"/>
      <c r="M157" s="118"/>
      <c r="N157" s="118"/>
      <c r="O157" s="118"/>
      <c r="P157" s="118"/>
      <c r="Q157" s="120"/>
      <c r="R157" s="118"/>
      <c r="S157" s="120"/>
      <c r="T157" s="118"/>
      <c r="U157" s="120"/>
      <c r="V157" s="118"/>
      <c r="W157" s="118"/>
      <c r="X157" s="118"/>
      <c r="Y157" s="118"/>
      <c r="Z157" s="121"/>
      <c r="AA157" s="122"/>
      <c r="AB157" s="123"/>
      <c r="AC157" s="124"/>
      <c r="AD157" s="124"/>
      <c r="AE157" s="124"/>
      <c r="AF157" s="124"/>
      <c r="AH157" s="124"/>
      <c r="AI157" s="124"/>
    </row>
    <row r="158" spans="2:35" s="138" customFormat="1">
      <c r="B158" s="115"/>
      <c r="C158" s="125"/>
      <c r="D158" s="131"/>
      <c r="E158" s="132"/>
      <c r="F158" s="126"/>
      <c r="G158" s="126"/>
      <c r="H158" s="126"/>
      <c r="I158" s="126"/>
      <c r="J158" s="126"/>
      <c r="K158" s="133"/>
      <c r="L158" s="126"/>
      <c r="M158" s="126"/>
      <c r="N158" s="126"/>
      <c r="O158" s="126"/>
      <c r="P158" s="126"/>
      <c r="Q158" s="134"/>
      <c r="R158" s="126"/>
      <c r="S158" s="134"/>
      <c r="T158" s="126"/>
      <c r="U158" s="134"/>
      <c r="V158" s="126"/>
      <c r="W158" s="126"/>
      <c r="X158" s="126"/>
      <c r="Y158" s="126"/>
      <c r="Z158" s="135"/>
      <c r="AA158" s="136"/>
      <c r="AB158" s="123"/>
      <c r="AC158" s="137"/>
      <c r="AD158" s="137"/>
      <c r="AE158" s="137"/>
      <c r="AF158" s="137"/>
      <c r="AH158" s="137"/>
      <c r="AI158" s="137"/>
    </row>
    <row r="159" spans="2:35" s="10" customFormat="1">
      <c r="B159" s="115"/>
      <c r="C159" s="125"/>
      <c r="D159" s="117"/>
      <c r="E159" s="118"/>
      <c r="F159" s="118"/>
      <c r="G159" s="118"/>
      <c r="H159" s="118"/>
      <c r="I159" s="118"/>
      <c r="J159" s="118"/>
      <c r="K159" s="119"/>
      <c r="L159" s="118"/>
      <c r="M159" s="118"/>
      <c r="N159" s="118"/>
      <c r="O159" s="118"/>
      <c r="P159" s="118"/>
      <c r="Q159" s="120"/>
      <c r="R159" s="118"/>
      <c r="S159" s="120"/>
      <c r="T159" s="118"/>
      <c r="U159" s="120"/>
      <c r="V159" s="118"/>
      <c r="W159" s="118"/>
      <c r="X159" s="118"/>
      <c r="Y159" s="118"/>
      <c r="Z159" s="121"/>
      <c r="AA159" s="122"/>
      <c r="AB159" s="123"/>
      <c r="AC159" s="124"/>
      <c r="AD159" s="124"/>
      <c r="AE159" s="124"/>
      <c r="AF159" s="124"/>
      <c r="AH159" s="124"/>
      <c r="AI159" s="124"/>
    </row>
    <row r="160" spans="2:35" s="10" customFormat="1">
      <c r="B160" s="115"/>
      <c r="C160" s="125"/>
      <c r="D160" s="117"/>
      <c r="E160" s="118"/>
      <c r="F160" s="118"/>
      <c r="G160" s="118"/>
      <c r="H160" s="118"/>
      <c r="I160" s="118"/>
      <c r="J160" s="118"/>
      <c r="K160" s="119"/>
      <c r="L160" s="118"/>
      <c r="M160" s="118"/>
      <c r="N160" s="118"/>
      <c r="O160" s="118"/>
      <c r="P160" s="118"/>
      <c r="Q160" s="120"/>
      <c r="R160" s="118"/>
      <c r="S160" s="120"/>
      <c r="T160" s="118"/>
      <c r="U160" s="120"/>
      <c r="V160" s="118"/>
      <c r="W160" s="118"/>
      <c r="X160" s="118"/>
      <c r="Y160" s="118"/>
      <c r="Z160" s="121"/>
      <c r="AA160" s="122"/>
      <c r="AB160" s="123"/>
      <c r="AC160" s="124"/>
      <c r="AD160" s="124"/>
      <c r="AE160" s="124"/>
      <c r="AF160" s="124"/>
      <c r="AH160" s="124"/>
      <c r="AI160" s="124"/>
    </row>
    <row r="161" spans="2:35" s="10" customFormat="1">
      <c r="B161" s="127"/>
      <c r="C161" s="125"/>
      <c r="D161" s="139"/>
      <c r="E161" s="140"/>
      <c r="F161" s="126"/>
      <c r="G161" s="126"/>
      <c r="H161" s="126"/>
      <c r="I161" s="126"/>
      <c r="J161" s="126"/>
      <c r="K161" s="119"/>
      <c r="L161" s="126"/>
      <c r="M161" s="126"/>
      <c r="N161" s="126"/>
      <c r="O161" s="126"/>
      <c r="P161" s="126"/>
      <c r="Q161" s="134"/>
      <c r="R161" s="126"/>
      <c r="S161" s="134"/>
      <c r="T161" s="126"/>
      <c r="U161" s="134"/>
      <c r="V161" s="126"/>
      <c r="W161" s="118"/>
      <c r="X161" s="126"/>
      <c r="Y161" s="118"/>
      <c r="Z161" s="135"/>
      <c r="AA161" s="136"/>
      <c r="AB161" s="123"/>
      <c r="AC161" s="124"/>
      <c r="AD161" s="124"/>
      <c r="AE161" s="124"/>
      <c r="AF161" s="124"/>
      <c r="AH161" s="124"/>
      <c r="AI161" s="124"/>
    </row>
    <row r="162" spans="2:35" s="10" customFormat="1">
      <c r="B162" s="115"/>
      <c r="C162" s="125"/>
      <c r="D162" s="141"/>
      <c r="E162" s="118"/>
      <c r="F162" s="118"/>
      <c r="G162" s="118"/>
      <c r="H162" s="118"/>
      <c r="I162" s="118"/>
      <c r="J162" s="118"/>
      <c r="K162" s="119"/>
      <c r="L162" s="118"/>
      <c r="M162" s="118"/>
      <c r="N162" s="118"/>
      <c r="O162" s="118"/>
      <c r="P162" s="118"/>
      <c r="Q162" s="120"/>
      <c r="R162" s="118"/>
      <c r="S162" s="120"/>
      <c r="T162" s="118"/>
      <c r="U162" s="120"/>
      <c r="V162" s="118"/>
      <c r="W162" s="118"/>
      <c r="X162" s="118"/>
      <c r="Y162" s="118"/>
      <c r="Z162" s="121"/>
      <c r="AA162" s="122"/>
      <c r="AB162" s="123"/>
      <c r="AC162" s="124"/>
      <c r="AD162" s="124"/>
      <c r="AE162" s="124"/>
      <c r="AF162" s="124"/>
      <c r="AH162" s="124"/>
      <c r="AI162" s="124"/>
    </row>
    <row r="163" spans="2:35" s="10" customFormat="1">
      <c r="B163" s="130"/>
      <c r="C163" s="125"/>
      <c r="D163" s="117"/>
      <c r="E163" s="118"/>
      <c r="F163" s="118"/>
      <c r="G163" s="118"/>
      <c r="H163" s="118"/>
      <c r="I163" s="118"/>
      <c r="J163" s="118"/>
      <c r="K163" s="133"/>
      <c r="L163" s="126"/>
      <c r="M163" s="126"/>
      <c r="N163" s="126"/>
      <c r="O163" s="126"/>
      <c r="P163" s="126"/>
      <c r="Q163" s="134"/>
      <c r="R163" s="126"/>
      <c r="S163" s="134"/>
      <c r="T163" s="126"/>
      <c r="U163" s="134"/>
      <c r="V163" s="126"/>
      <c r="W163" s="126"/>
      <c r="X163" s="126"/>
      <c r="Y163" s="126"/>
      <c r="Z163" s="135"/>
      <c r="AA163" s="136"/>
      <c r="AB163" s="123"/>
      <c r="AC163" s="124"/>
      <c r="AD163" s="124"/>
      <c r="AE163" s="124"/>
      <c r="AF163" s="124"/>
      <c r="AH163" s="124"/>
      <c r="AI163" s="124"/>
    </row>
    <row r="164" spans="2:35" s="10" customFormat="1">
      <c r="B164" s="115"/>
      <c r="C164" s="125"/>
      <c r="D164" s="117"/>
      <c r="E164" s="118"/>
      <c r="F164" s="118"/>
      <c r="G164" s="118"/>
      <c r="H164" s="118"/>
      <c r="I164" s="118"/>
      <c r="J164" s="118"/>
      <c r="K164" s="119"/>
      <c r="L164" s="118"/>
      <c r="M164" s="118"/>
      <c r="N164" s="118"/>
      <c r="O164" s="118"/>
      <c r="P164" s="118"/>
      <c r="Q164" s="120"/>
      <c r="R164" s="118"/>
      <c r="S164" s="120"/>
      <c r="T164" s="118"/>
      <c r="U164" s="120"/>
      <c r="V164" s="118"/>
      <c r="W164" s="118"/>
      <c r="X164" s="118"/>
      <c r="Y164" s="118"/>
      <c r="Z164" s="121"/>
      <c r="AA164" s="122"/>
      <c r="AB164" s="123"/>
      <c r="AC164" s="124"/>
      <c r="AD164" s="124"/>
      <c r="AE164" s="124"/>
      <c r="AF164" s="124"/>
      <c r="AH164" s="124"/>
      <c r="AI164" s="124"/>
    </row>
    <row r="165" spans="2:35" s="10" customFormat="1">
      <c r="B165" s="115"/>
      <c r="C165" s="142"/>
      <c r="D165" s="117"/>
      <c r="E165" s="118"/>
      <c r="F165" s="118"/>
      <c r="G165" s="118"/>
      <c r="H165" s="118"/>
      <c r="I165" s="118"/>
      <c r="J165" s="118"/>
      <c r="K165" s="119"/>
      <c r="L165" s="118"/>
      <c r="M165" s="118"/>
      <c r="N165" s="118"/>
      <c r="O165" s="118"/>
      <c r="P165" s="118"/>
      <c r="Q165" s="120"/>
      <c r="R165" s="118"/>
      <c r="S165" s="120"/>
      <c r="T165" s="118"/>
      <c r="U165" s="120"/>
      <c r="V165" s="118"/>
      <c r="W165" s="118"/>
      <c r="X165" s="118"/>
      <c r="Y165" s="118"/>
      <c r="Z165" s="121"/>
      <c r="AA165" s="122"/>
      <c r="AB165" s="123"/>
      <c r="AC165" s="124"/>
      <c r="AD165" s="124"/>
      <c r="AE165" s="124"/>
      <c r="AF165" s="124"/>
      <c r="AH165" s="124"/>
      <c r="AI165" s="124"/>
    </row>
    <row r="166" spans="2:35" s="10" customFormat="1">
      <c r="B166" s="115"/>
      <c r="C166" s="125"/>
      <c r="D166" s="117"/>
      <c r="E166" s="118"/>
      <c r="F166" s="118"/>
      <c r="G166" s="118"/>
      <c r="H166" s="118"/>
      <c r="I166" s="118"/>
      <c r="J166" s="118"/>
      <c r="K166" s="119"/>
      <c r="L166" s="118"/>
      <c r="M166" s="118"/>
      <c r="N166" s="118"/>
      <c r="O166" s="118"/>
      <c r="P166" s="118"/>
      <c r="Q166" s="120"/>
      <c r="R166" s="118"/>
      <c r="S166" s="120"/>
      <c r="T166" s="126"/>
      <c r="U166" s="134"/>
      <c r="V166" s="118"/>
      <c r="W166" s="118"/>
      <c r="X166" s="118"/>
      <c r="Y166" s="118"/>
      <c r="Z166" s="121"/>
      <c r="AA166" s="122"/>
      <c r="AB166" s="123"/>
      <c r="AC166" s="124"/>
      <c r="AD166" s="124"/>
      <c r="AE166" s="124"/>
      <c r="AF166" s="124"/>
      <c r="AH166" s="124"/>
      <c r="AI166" s="124"/>
    </row>
    <row r="167" spans="2:35" s="10" customFormat="1">
      <c r="B167" s="143"/>
      <c r="C167" s="125"/>
      <c r="D167" s="117"/>
      <c r="E167" s="118"/>
      <c r="F167" s="118"/>
      <c r="G167" s="118"/>
      <c r="H167" s="118"/>
      <c r="I167" s="118"/>
      <c r="J167" s="118"/>
      <c r="K167" s="119"/>
      <c r="L167" s="118"/>
      <c r="M167" s="118"/>
      <c r="N167" s="118"/>
      <c r="O167" s="118"/>
      <c r="P167" s="118"/>
      <c r="Q167" s="120"/>
      <c r="R167" s="118"/>
      <c r="S167" s="120"/>
      <c r="T167" s="118"/>
      <c r="U167" s="120"/>
      <c r="V167" s="118"/>
      <c r="W167" s="118"/>
      <c r="X167" s="118"/>
      <c r="Y167" s="118"/>
      <c r="Z167" s="121"/>
      <c r="AA167" s="122"/>
      <c r="AB167" s="123"/>
      <c r="AC167" s="124"/>
      <c r="AD167" s="124"/>
      <c r="AE167" s="124"/>
      <c r="AF167" s="124"/>
    </row>
    <row r="168" spans="2:35" s="10" customFormat="1">
      <c r="B168" s="144"/>
      <c r="C168" s="115"/>
      <c r="D168" s="145"/>
      <c r="E168" s="146"/>
      <c r="F168" s="146"/>
      <c r="G168" s="146"/>
      <c r="H168" s="146"/>
      <c r="I168" s="146"/>
      <c r="J168" s="145"/>
      <c r="K168" s="146"/>
      <c r="L168" s="145"/>
      <c r="M168" s="146"/>
      <c r="N168" s="146"/>
      <c r="O168" s="146"/>
      <c r="P168" s="145"/>
      <c r="Q168" s="146"/>
      <c r="R168" s="145"/>
      <c r="S168" s="145"/>
      <c r="T168" s="145"/>
      <c r="U168" s="145"/>
      <c r="V168" s="145"/>
      <c r="W168" s="146"/>
      <c r="X168" s="146"/>
      <c r="Y168" s="31"/>
      <c r="Z168" s="31"/>
      <c r="AA168" s="147"/>
      <c r="AB168" s="31"/>
      <c r="AC168" s="124"/>
      <c r="AD168" s="124"/>
      <c r="AF168" s="124"/>
    </row>
    <row r="169" spans="2:35" s="10" customFormat="1" ht="15.75"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3"/>
      <c r="AA169" s="2"/>
      <c r="AB169" s="148"/>
    </row>
    <row r="170" spans="2:35" s="10" customFormat="1" ht="15.75"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</row>
    <row r="171" spans="2:35" s="10" customFormat="1" ht="15.75"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</row>
    <row r="172" spans="2:35" s="10" customFormat="1" ht="15.75"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</row>
    <row r="173" spans="2:35" s="10" customFormat="1" ht="15.75">
      <c r="B173" s="92"/>
      <c r="C173" s="92"/>
      <c r="D173" s="92"/>
      <c r="E173" s="92"/>
      <c r="F173" s="92"/>
      <c r="G173" s="92"/>
      <c r="H173" s="92"/>
      <c r="I173" s="92"/>
      <c r="J173" s="92"/>
      <c r="K173" s="149"/>
      <c r="L173" s="92"/>
      <c r="M173" s="92"/>
      <c r="N173" s="92"/>
      <c r="O173" s="92"/>
      <c r="P173" s="106"/>
      <c r="Q173" s="92"/>
      <c r="R173" s="92"/>
      <c r="S173" s="92"/>
      <c r="T173" s="92"/>
      <c r="U173" s="92"/>
      <c r="V173" s="92"/>
      <c r="W173" s="92"/>
      <c r="X173" s="92"/>
      <c r="Y173" s="150"/>
      <c r="Z173" s="150"/>
      <c r="AA173" s="92"/>
      <c r="AB173" s="151"/>
      <c r="AE173" s="93"/>
    </row>
    <row r="174" spans="2:35" s="10" customFormat="1" ht="15.75">
      <c r="B174" s="108"/>
      <c r="C174" s="108"/>
      <c r="D174" s="108"/>
      <c r="E174" s="108"/>
      <c r="F174" s="108"/>
      <c r="G174" s="108"/>
      <c r="P174" s="153"/>
      <c r="Q174" s="153"/>
      <c r="R174" s="153"/>
      <c r="S174" s="153"/>
    </row>
    <row r="175" spans="2:35" s="10" customFormat="1" ht="15.75">
      <c r="B175" s="108"/>
      <c r="C175" s="108"/>
      <c r="D175" s="108"/>
      <c r="E175" s="108"/>
      <c r="F175" s="108"/>
      <c r="G175" s="108"/>
      <c r="P175" s="109"/>
      <c r="Q175" s="109"/>
      <c r="R175" s="109"/>
      <c r="S175" s="109"/>
    </row>
  </sheetData>
  <mergeCells count="140">
    <mergeCell ref="B1:AB1"/>
    <mergeCell ref="B2:AB2"/>
    <mergeCell ref="B3:AB3"/>
    <mergeCell ref="B4:K4"/>
    <mergeCell ref="Z4:AB4"/>
    <mergeCell ref="H6:I6"/>
    <mergeCell ref="J6:K6"/>
    <mergeCell ref="N6:O6"/>
    <mergeCell ref="Z5:Z6"/>
    <mergeCell ref="P6:Q6"/>
    <mergeCell ref="R6:S6"/>
    <mergeCell ref="T6:U6"/>
    <mergeCell ref="B34:AB34"/>
    <mergeCell ref="B35:AB35"/>
    <mergeCell ref="B36:AB36"/>
    <mergeCell ref="B37:K37"/>
    <mergeCell ref="Z37:AB37"/>
    <mergeCell ref="B27:Y27"/>
    <mergeCell ref="P32:S32"/>
    <mergeCell ref="B29:AB29"/>
    <mergeCell ref="B5:B7"/>
    <mergeCell ref="C5:C7"/>
    <mergeCell ref="D5:G5"/>
    <mergeCell ref="H5:K5"/>
    <mergeCell ref="L5:M6"/>
    <mergeCell ref="N5:Q5"/>
    <mergeCell ref="R5:U5"/>
    <mergeCell ref="X5:Y6"/>
    <mergeCell ref="V5:W6"/>
    <mergeCell ref="B28:AB28"/>
    <mergeCell ref="AA5:AB6"/>
    <mergeCell ref="D6:E6"/>
    <mergeCell ref="F6:G6"/>
    <mergeCell ref="B60:Y60"/>
    <mergeCell ref="B61:AB61"/>
    <mergeCell ref="B62:AB62"/>
    <mergeCell ref="P65:S65"/>
    <mergeCell ref="B67:AB67"/>
    <mergeCell ref="AA38:AB39"/>
    <mergeCell ref="D39:E39"/>
    <mergeCell ref="F39:G39"/>
    <mergeCell ref="H39:I39"/>
    <mergeCell ref="J39:K39"/>
    <mergeCell ref="N39:O39"/>
    <mergeCell ref="P39:Q39"/>
    <mergeCell ref="R39:S39"/>
    <mergeCell ref="T39:U39"/>
    <mergeCell ref="N38:Q38"/>
    <mergeCell ref="R38:U38"/>
    <mergeCell ref="V38:W39"/>
    <mergeCell ref="X38:Y39"/>
    <mergeCell ref="Z38:Z39"/>
    <mergeCell ref="B38:B40"/>
    <mergeCell ref="C38:C40"/>
    <mergeCell ref="D38:G38"/>
    <mergeCell ref="H38:K38"/>
    <mergeCell ref="L38:M39"/>
    <mergeCell ref="B68:AB68"/>
    <mergeCell ref="B69:AB69"/>
    <mergeCell ref="B70:K70"/>
    <mergeCell ref="Z70:AB70"/>
    <mergeCell ref="B71:B73"/>
    <mergeCell ref="C71:C73"/>
    <mergeCell ref="D71:G71"/>
    <mergeCell ref="H71:K71"/>
    <mergeCell ref="L71:M72"/>
    <mergeCell ref="N71:Q71"/>
    <mergeCell ref="R71:U71"/>
    <mergeCell ref="V71:W72"/>
    <mergeCell ref="X71:Y72"/>
    <mergeCell ref="Z71:Z72"/>
    <mergeCell ref="AA71:AB72"/>
    <mergeCell ref="D72:E72"/>
    <mergeCell ref="P98:S98"/>
    <mergeCell ref="B110:AB110"/>
    <mergeCell ref="B111:AB111"/>
    <mergeCell ref="B112:AB112"/>
    <mergeCell ref="B113:K113"/>
    <mergeCell ref="Z113:AB113"/>
    <mergeCell ref="R72:S72"/>
    <mergeCell ref="T72:U72"/>
    <mergeCell ref="B93:Y93"/>
    <mergeCell ref="B94:AB94"/>
    <mergeCell ref="B95:AB95"/>
    <mergeCell ref="F72:G72"/>
    <mergeCell ref="H72:I72"/>
    <mergeCell ref="J72:K72"/>
    <mergeCell ref="N72:O72"/>
    <mergeCell ref="P72:Q72"/>
    <mergeCell ref="B136:Y136"/>
    <mergeCell ref="B137:AB137"/>
    <mergeCell ref="B138:AB138"/>
    <mergeCell ref="P141:S141"/>
    <mergeCell ref="B143:AB143"/>
    <mergeCell ref="AA114:AB115"/>
    <mergeCell ref="D115:E115"/>
    <mergeCell ref="F115:G115"/>
    <mergeCell ref="H115:I115"/>
    <mergeCell ref="J115:K115"/>
    <mergeCell ref="N115:O115"/>
    <mergeCell ref="P115:Q115"/>
    <mergeCell ref="R115:S115"/>
    <mergeCell ref="T115:U115"/>
    <mergeCell ref="N114:Q114"/>
    <mergeCell ref="R114:U114"/>
    <mergeCell ref="V114:W115"/>
    <mergeCell ref="X114:Y115"/>
    <mergeCell ref="Z114:Z115"/>
    <mergeCell ref="B114:B116"/>
    <mergeCell ref="C114:C116"/>
    <mergeCell ref="D114:G114"/>
    <mergeCell ref="H114:K114"/>
    <mergeCell ref="L114:M115"/>
    <mergeCell ref="B144:AB144"/>
    <mergeCell ref="B145:AB145"/>
    <mergeCell ref="B146:K146"/>
    <mergeCell ref="Z146:AB146"/>
    <mergeCell ref="B147:B149"/>
    <mergeCell ref="C147:C149"/>
    <mergeCell ref="D147:G147"/>
    <mergeCell ref="H147:K147"/>
    <mergeCell ref="L147:M148"/>
    <mergeCell ref="N147:Q147"/>
    <mergeCell ref="R147:U147"/>
    <mergeCell ref="V147:W148"/>
    <mergeCell ref="X147:Y148"/>
    <mergeCell ref="Z147:Z148"/>
    <mergeCell ref="AA147:AB148"/>
    <mergeCell ref="D148:E148"/>
    <mergeCell ref="P174:S174"/>
    <mergeCell ref="R148:S148"/>
    <mergeCell ref="T148:U148"/>
    <mergeCell ref="B169:Y169"/>
    <mergeCell ref="B170:AB170"/>
    <mergeCell ref="B171:AB171"/>
    <mergeCell ref="F148:G148"/>
    <mergeCell ref="H148:I148"/>
    <mergeCell ref="J148:K148"/>
    <mergeCell ref="N148:O148"/>
    <mergeCell ref="P148:Q148"/>
  </mergeCells>
  <pageMargins left="1.5" right="0.2" top="0.12" bottom="0.16" header="0.17" footer="0.98"/>
  <pageSetup paperSize="5" orientation="landscape" r:id="rId1"/>
  <headerFooter>
    <oddFooter>&amp;C&amp;F&amp;RPrale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G17" sqref="G17:I17"/>
    </sheetView>
  </sheetViews>
  <sheetFormatPr defaultRowHeight="15"/>
  <cols>
    <col min="2" max="2" width="11.42578125" customWidth="1"/>
    <col min="4" max="4" width="13.85546875" customWidth="1"/>
    <col min="6" max="6" width="6" customWidth="1"/>
  </cols>
  <sheetData>
    <row r="1" spans="1:14" ht="18.75">
      <c r="B1" s="201" t="s">
        <v>7</v>
      </c>
      <c r="C1" s="201"/>
      <c r="D1" s="201"/>
      <c r="E1" s="201"/>
      <c r="F1" s="201"/>
      <c r="G1" s="201"/>
      <c r="H1" s="201"/>
      <c r="I1" s="201"/>
      <c r="J1" s="201"/>
      <c r="K1" s="1"/>
      <c r="L1" s="1"/>
      <c r="M1" s="1"/>
      <c r="N1" s="1"/>
    </row>
    <row r="2" spans="1:14" ht="18">
      <c r="A2" t="s">
        <v>156</v>
      </c>
      <c r="B2" s="202" t="s">
        <v>0</v>
      </c>
      <c r="C2" s="202"/>
      <c r="D2" s="202"/>
      <c r="E2" s="202"/>
      <c r="F2" s="202"/>
      <c r="G2" s="202"/>
      <c r="H2" s="202"/>
      <c r="I2" s="202"/>
      <c r="J2" s="202"/>
      <c r="K2" s="1"/>
      <c r="L2" s="1"/>
      <c r="M2" s="1"/>
      <c r="N2" s="1"/>
    </row>
    <row r="3" spans="1:14" ht="16.5">
      <c r="B3" s="203" t="s">
        <v>38</v>
      </c>
      <c r="C3" s="203"/>
      <c r="D3" s="203"/>
      <c r="E3" s="203"/>
      <c r="F3" s="203"/>
      <c r="G3" s="203"/>
      <c r="H3" s="203"/>
      <c r="I3" s="203"/>
      <c r="J3" s="203"/>
    </row>
    <row r="4" spans="1:14" ht="16.5">
      <c r="B4" s="203" t="s">
        <v>145</v>
      </c>
      <c r="C4" s="203"/>
      <c r="D4" s="203"/>
      <c r="E4" s="203"/>
      <c r="F4" s="203"/>
      <c r="G4" s="203"/>
      <c r="H4" s="203"/>
      <c r="I4" s="203"/>
      <c r="J4" s="203"/>
    </row>
    <row r="6" spans="1:14" ht="25.5" customHeight="1">
      <c r="B6" s="22" t="s">
        <v>25</v>
      </c>
      <c r="C6" s="204" t="s">
        <v>141</v>
      </c>
      <c r="D6" s="204"/>
      <c r="E6" s="204" t="s">
        <v>33</v>
      </c>
      <c r="F6" s="204"/>
      <c r="G6" s="204" t="s">
        <v>39</v>
      </c>
      <c r="H6" s="204"/>
      <c r="I6" s="204"/>
    </row>
    <row r="7" spans="1:14" ht="15.75">
      <c r="B7" s="188">
        <v>1</v>
      </c>
      <c r="C7" s="197" t="s">
        <v>146</v>
      </c>
      <c r="D7" s="198"/>
      <c r="E7" s="182"/>
      <c r="F7" s="183"/>
      <c r="G7" s="179"/>
      <c r="H7" s="180"/>
      <c r="I7" s="181"/>
    </row>
    <row r="8" spans="1:14" ht="15.75">
      <c r="B8" s="189"/>
      <c r="C8" s="197" t="s">
        <v>147</v>
      </c>
      <c r="D8" s="198"/>
      <c r="E8" s="182"/>
      <c r="F8" s="183"/>
      <c r="G8" s="179"/>
      <c r="H8" s="180"/>
      <c r="I8" s="181"/>
    </row>
    <row r="9" spans="1:14" ht="15.75">
      <c r="B9" s="76"/>
      <c r="C9" s="77" t="s">
        <v>10</v>
      </c>
      <c r="D9" s="78"/>
      <c r="E9" s="182"/>
      <c r="F9" s="183"/>
      <c r="G9" s="179"/>
      <c r="H9" s="180"/>
      <c r="I9" s="181"/>
    </row>
    <row r="10" spans="1:14" ht="15.75">
      <c r="B10" s="76"/>
      <c r="C10" s="186" t="s">
        <v>9</v>
      </c>
      <c r="D10" s="187"/>
      <c r="E10" s="182"/>
      <c r="F10" s="183"/>
      <c r="G10" s="179"/>
      <c r="H10" s="180"/>
      <c r="I10" s="181"/>
    </row>
    <row r="11" spans="1:14" ht="15.75">
      <c r="B11" s="76"/>
      <c r="C11" s="186" t="s">
        <v>24</v>
      </c>
      <c r="D11" s="187"/>
      <c r="E11" s="182"/>
      <c r="F11" s="183"/>
      <c r="G11" s="179"/>
      <c r="H11" s="180"/>
      <c r="I11" s="181"/>
    </row>
    <row r="12" spans="1:14" ht="15.75">
      <c r="B12" s="76"/>
      <c r="C12" s="184" t="s">
        <v>8</v>
      </c>
      <c r="D12" s="185"/>
      <c r="E12" s="182"/>
      <c r="F12" s="183"/>
      <c r="G12" s="179"/>
      <c r="H12" s="180"/>
      <c r="I12" s="181"/>
    </row>
    <row r="13" spans="1:14" ht="15.75">
      <c r="B13" s="76"/>
      <c r="C13" s="186" t="s">
        <v>15</v>
      </c>
      <c r="D13" s="187"/>
      <c r="E13" s="182"/>
      <c r="F13" s="183"/>
      <c r="G13" s="179"/>
      <c r="H13" s="180"/>
      <c r="I13" s="181"/>
    </row>
    <row r="14" spans="1:14" ht="15.75">
      <c r="B14" s="76"/>
      <c r="C14" s="199" t="s">
        <v>18</v>
      </c>
      <c r="D14" s="200"/>
      <c r="E14" s="182"/>
      <c r="F14" s="183"/>
      <c r="G14" s="179"/>
      <c r="H14" s="180"/>
      <c r="I14" s="181"/>
    </row>
    <row r="15" spans="1:14" ht="15.75">
      <c r="B15" s="76"/>
      <c r="C15" s="186" t="s">
        <v>23</v>
      </c>
      <c r="D15" s="187"/>
      <c r="E15" s="182"/>
      <c r="F15" s="183"/>
      <c r="G15" s="179"/>
      <c r="H15" s="180"/>
      <c r="I15" s="181"/>
    </row>
    <row r="16" spans="1:14" ht="15.75">
      <c r="B16" s="76"/>
      <c r="C16" s="186" t="s">
        <v>13</v>
      </c>
      <c r="D16" s="187"/>
      <c r="E16" s="182"/>
      <c r="F16" s="183"/>
      <c r="G16" s="179"/>
      <c r="H16" s="180"/>
      <c r="I16" s="181"/>
    </row>
    <row r="17" spans="2:9" ht="15.75">
      <c r="B17" s="76"/>
      <c r="C17" s="186" t="s">
        <v>22</v>
      </c>
      <c r="D17" s="187"/>
      <c r="E17" s="182"/>
      <c r="F17" s="183"/>
      <c r="G17" s="179"/>
      <c r="H17" s="180"/>
      <c r="I17" s="181"/>
    </row>
    <row r="18" spans="2:9" ht="15.75">
      <c r="B18" s="76"/>
      <c r="C18" s="186" t="s">
        <v>12</v>
      </c>
      <c r="D18" s="187"/>
      <c r="E18" s="182"/>
      <c r="F18" s="183"/>
      <c r="G18" s="179"/>
      <c r="H18" s="180"/>
      <c r="I18" s="181"/>
    </row>
    <row r="19" spans="2:9" ht="15.75">
      <c r="B19" s="76"/>
      <c r="C19" s="186" t="s">
        <v>16</v>
      </c>
      <c r="D19" s="187"/>
      <c r="E19" s="182"/>
      <c r="F19" s="183"/>
      <c r="G19" s="179"/>
      <c r="H19" s="180"/>
      <c r="I19" s="181"/>
    </row>
    <row r="20" spans="2:9" ht="15.75">
      <c r="B20" s="76"/>
      <c r="C20" s="184" t="s">
        <v>11</v>
      </c>
      <c r="D20" s="185"/>
      <c r="E20" s="182"/>
      <c r="F20" s="183"/>
      <c r="G20" s="179"/>
      <c r="H20" s="180"/>
      <c r="I20" s="181"/>
    </row>
    <row r="21" spans="2:9" ht="15.75">
      <c r="B21" s="76"/>
      <c r="C21" s="186" t="s">
        <v>21</v>
      </c>
      <c r="D21" s="187"/>
      <c r="E21" s="182"/>
      <c r="F21" s="183"/>
      <c r="G21" s="179"/>
      <c r="H21" s="180"/>
      <c r="I21" s="181"/>
    </row>
    <row r="22" spans="2:9" ht="15.75">
      <c r="B22" s="76"/>
      <c r="C22" s="79" t="s">
        <v>14</v>
      </c>
      <c r="D22" s="78"/>
      <c r="E22" s="182"/>
      <c r="F22" s="183"/>
      <c r="G22" s="179"/>
      <c r="H22" s="180"/>
      <c r="I22" s="181"/>
    </row>
    <row r="23" spans="2:9" ht="15.75">
      <c r="B23" s="76"/>
      <c r="C23" s="77" t="s">
        <v>17</v>
      </c>
      <c r="D23" s="78"/>
      <c r="E23" s="182"/>
      <c r="F23" s="183"/>
      <c r="G23" s="179"/>
      <c r="H23" s="180"/>
      <c r="I23" s="181"/>
    </row>
    <row r="24" spans="2:9" ht="15.75">
      <c r="B24" s="76"/>
      <c r="C24" s="186" t="s">
        <v>20</v>
      </c>
      <c r="D24" s="187"/>
      <c r="E24" s="182"/>
      <c r="F24" s="183"/>
      <c r="G24" s="179"/>
      <c r="H24" s="180"/>
      <c r="I24" s="181"/>
    </row>
    <row r="25" spans="2:9" ht="15.75">
      <c r="B25" s="76"/>
      <c r="C25" s="77" t="s">
        <v>19</v>
      </c>
      <c r="D25" s="78"/>
      <c r="E25" s="182"/>
      <c r="F25" s="183"/>
      <c r="G25" s="179"/>
      <c r="H25" s="180"/>
      <c r="I25" s="181"/>
    </row>
    <row r="26" spans="2:9" s="10" customFormat="1" ht="15.75" thickBot="1">
      <c r="B26" s="196" t="s">
        <v>5</v>
      </c>
      <c r="C26" s="196"/>
      <c r="D26" s="196"/>
      <c r="E26" s="191">
        <f>SUM(E7:F25)</f>
        <v>0</v>
      </c>
      <c r="F26" s="192"/>
      <c r="G26" s="193"/>
      <c r="H26" s="194"/>
      <c r="I26" s="195"/>
    </row>
    <row r="27" spans="2:9" s="10" customFormat="1" ht="15.75" thickTop="1">
      <c r="C27" s="190"/>
      <c r="D27" s="190"/>
      <c r="E27" s="190"/>
      <c r="F27" s="190"/>
      <c r="G27" s="190"/>
      <c r="H27" s="190"/>
      <c r="I27" s="190"/>
    </row>
    <row r="28" spans="2:9">
      <c r="C28" s="190"/>
      <c r="D28" s="190"/>
      <c r="E28" s="190"/>
      <c r="F28" s="190"/>
      <c r="G28" s="190"/>
      <c r="H28" s="190"/>
      <c r="I28" s="190"/>
    </row>
  </sheetData>
  <mergeCells count="70">
    <mergeCell ref="B1:J1"/>
    <mergeCell ref="B2:J2"/>
    <mergeCell ref="B3:J3"/>
    <mergeCell ref="C6:D6"/>
    <mergeCell ref="E6:F6"/>
    <mergeCell ref="G6:I6"/>
    <mergeCell ref="B4:J4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B7:B8"/>
    <mergeCell ref="C28:D28"/>
    <mergeCell ref="E28:F28"/>
    <mergeCell ref="G28:I28"/>
    <mergeCell ref="E26:F26"/>
    <mergeCell ref="G26:I26"/>
    <mergeCell ref="C27:D27"/>
    <mergeCell ref="E27:F27"/>
    <mergeCell ref="G27:I27"/>
    <mergeCell ref="B26:D26"/>
    <mergeCell ref="C7:D7"/>
    <mergeCell ref="E7:F7"/>
    <mergeCell ref="G7:I7"/>
    <mergeCell ref="C8:D8"/>
    <mergeCell ref="E8:F8"/>
    <mergeCell ref="G8:I8"/>
    <mergeCell ref="C20:D20"/>
    <mergeCell ref="C21:D21"/>
    <mergeCell ref="C24:D24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</mergeCells>
  <pageMargins left="0.7" right="0.7" top="0.75" bottom="0.75" header="0.3" footer="0.3"/>
  <pageSetup paperSize="9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K5" sqref="K5:L5"/>
    </sheetView>
  </sheetViews>
  <sheetFormatPr defaultRowHeight="15"/>
  <cols>
    <col min="1" max="1" width="10.28515625" customWidth="1"/>
    <col min="2" max="2" width="0.85546875" customWidth="1"/>
    <col min="4" max="4" width="17.42578125" customWidth="1"/>
    <col min="6" max="6" width="3.28515625" customWidth="1"/>
    <col min="8" max="8" width="3.85546875" customWidth="1"/>
    <col min="9" max="9" width="7.42578125" customWidth="1"/>
    <col min="10" max="11" width="5.85546875" customWidth="1"/>
    <col min="12" max="12" width="7.28515625" customWidth="1"/>
    <col min="13" max="14" width="5.85546875" customWidth="1"/>
  </cols>
  <sheetData>
    <row r="1" spans="1:14" ht="18.75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4"/>
      <c r="L1" s="24"/>
      <c r="M1" s="24"/>
      <c r="N1" s="24"/>
    </row>
    <row r="2" spans="1:14" ht="18.75">
      <c r="A2" s="227" t="s">
        <v>124</v>
      </c>
      <c r="B2" s="227"/>
      <c r="C2" s="227"/>
      <c r="D2" s="227"/>
      <c r="E2" s="227"/>
      <c r="F2" s="227"/>
      <c r="G2" s="227"/>
      <c r="H2" s="227"/>
      <c r="I2" s="227"/>
      <c r="J2" s="227"/>
      <c r="K2" s="24"/>
      <c r="L2" s="24"/>
      <c r="M2" s="24"/>
      <c r="N2" s="24"/>
    </row>
    <row r="3" spans="1:14" ht="18.75" customHeight="1">
      <c r="A3" s="227" t="s">
        <v>125</v>
      </c>
      <c r="B3" s="227"/>
      <c r="C3" s="227"/>
      <c r="D3" s="227"/>
      <c r="E3" s="227"/>
      <c r="F3" s="227"/>
      <c r="G3" s="227"/>
      <c r="H3" s="227"/>
      <c r="I3" s="227"/>
      <c r="J3" s="227"/>
      <c r="K3" s="24"/>
      <c r="L3" s="24"/>
      <c r="M3" s="24"/>
      <c r="N3" s="24"/>
    </row>
    <row r="4" spans="1:14" ht="3" hidden="1" customHeight="1"/>
    <row r="5" spans="1:14" ht="53.25" customHeight="1">
      <c r="A5" s="220" t="s">
        <v>40</v>
      </c>
      <c r="B5" s="221"/>
      <c r="C5" s="222" t="s">
        <v>41</v>
      </c>
      <c r="D5" s="223"/>
      <c r="E5" s="224" t="s">
        <v>42</v>
      </c>
      <c r="F5" s="225"/>
      <c r="G5" s="224" t="s">
        <v>43</v>
      </c>
      <c r="H5" s="225"/>
      <c r="I5" s="224" t="s">
        <v>44</v>
      </c>
      <c r="J5" s="225"/>
      <c r="K5" s="226" t="s">
        <v>130</v>
      </c>
      <c r="L5" s="226"/>
    </row>
    <row r="6" spans="1:14" ht="15.75">
      <c r="A6" s="208">
        <v>1</v>
      </c>
      <c r="B6" s="208"/>
      <c r="C6" s="208" t="s">
        <v>45</v>
      </c>
      <c r="D6" s="208"/>
      <c r="E6" s="217">
        <v>2332000</v>
      </c>
      <c r="F6" s="217"/>
      <c r="G6" s="208" t="s">
        <v>46</v>
      </c>
      <c r="H6" s="208"/>
      <c r="I6" s="208" t="s">
        <v>77</v>
      </c>
      <c r="J6" s="208"/>
      <c r="K6" s="208">
        <v>12</v>
      </c>
      <c r="L6" s="208"/>
    </row>
    <row r="7" spans="1:14" ht="15.75">
      <c r="A7" s="208">
        <v>2</v>
      </c>
      <c r="B7" s="208"/>
      <c r="C7" s="208" t="s">
        <v>47</v>
      </c>
      <c r="D7" s="208"/>
      <c r="E7" s="217">
        <v>285000</v>
      </c>
      <c r="F7" s="217"/>
      <c r="G7" s="208" t="s">
        <v>48</v>
      </c>
      <c r="H7" s="208"/>
      <c r="I7" s="208" t="s">
        <v>71</v>
      </c>
      <c r="J7" s="208"/>
      <c r="K7" s="208">
        <v>16</v>
      </c>
      <c r="L7" s="208"/>
    </row>
    <row r="8" spans="1:14" ht="15.75">
      <c r="A8" s="208">
        <v>3</v>
      </c>
      <c r="B8" s="208"/>
      <c r="C8" s="208" t="s">
        <v>49</v>
      </c>
      <c r="D8" s="208"/>
      <c r="E8" s="217">
        <v>1685690</v>
      </c>
      <c r="F8" s="217"/>
      <c r="G8" s="208" t="s">
        <v>50</v>
      </c>
      <c r="H8" s="208"/>
      <c r="I8" s="208" t="s">
        <v>71</v>
      </c>
      <c r="J8" s="208"/>
      <c r="K8" s="208">
        <v>10</v>
      </c>
      <c r="L8" s="208"/>
    </row>
    <row r="9" spans="1:14" ht="15.75">
      <c r="A9" s="208">
        <v>4</v>
      </c>
      <c r="B9" s="208"/>
      <c r="C9" s="208" t="s">
        <v>51</v>
      </c>
      <c r="D9" s="208"/>
      <c r="E9" s="217">
        <v>2343788</v>
      </c>
      <c r="F9" s="217"/>
      <c r="G9" s="208" t="s">
        <v>52</v>
      </c>
      <c r="H9" s="208"/>
      <c r="I9" s="208" t="s">
        <v>72</v>
      </c>
      <c r="J9" s="208"/>
      <c r="K9" s="208">
        <v>13</v>
      </c>
      <c r="L9" s="208"/>
    </row>
    <row r="10" spans="1:14" ht="15.75">
      <c r="A10" s="208">
        <v>5</v>
      </c>
      <c r="B10" s="208"/>
      <c r="C10" s="208" t="s">
        <v>53</v>
      </c>
      <c r="D10" s="208"/>
      <c r="E10" s="217">
        <v>648800</v>
      </c>
      <c r="F10" s="217"/>
      <c r="G10" s="208" t="s">
        <v>54</v>
      </c>
      <c r="H10" s="208"/>
      <c r="I10" s="208" t="s">
        <v>56</v>
      </c>
      <c r="J10" s="208"/>
      <c r="K10" s="208">
        <v>15</v>
      </c>
      <c r="L10" s="208"/>
    </row>
    <row r="11" spans="1:14" ht="15.75">
      <c r="A11" s="208">
        <v>6</v>
      </c>
      <c r="B11" s="208"/>
      <c r="C11" s="208" t="s">
        <v>55</v>
      </c>
      <c r="D11" s="208"/>
      <c r="E11" s="217">
        <v>2835436</v>
      </c>
      <c r="F11" s="217"/>
      <c r="G11" s="208" t="s">
        <v>56</v>
      </c>
      <c r="H11" s="208"/>
      <c r="I11" s="208" t="s">
        <v>73</v>
      </c>
      <c r="J11" s="208"/>
      <c r="K11" s="208">
        <v>12</v>
      </c>
      <c r="L11" s="208"/>
    </row>
    <row r="12" spans="1:14" ht="15.75">
      <c r="A12" s="208">
        <v>7</v>
      </c>
      <c r="B12" s="208"/>
      <c r="C12" s="208" t="s">
        <v>57</v>
      </c>
      <c r="D12" s="208"/>
      <c r="E12" s="217">
        <v>942900</v>
      </c>
      <c r="F12" s="217"/>
      <c r="G12" s="208" t="s">
        <v>58</v>
      </c>
      <c r="H12" s="208"/>
      <c r="I12" s="208" t="s">
        <v>74</v>
      </c>
      <c r="J12" s="208"/>
      <c r="K12" s="208">
        <v>10</v>
      </c>
      <c r="L12" s="208"/>
    </row>
    <row r="13" spans="1:14" ht="15.75">
      <c r="A13" s="208">
        <v>8</v>
      </c>
      <c r="B13" s="208"/>
      <c r="C13" s="208" t="s">
        <v>59</v>
      </c>
      <c r="D13" s="208"/>
      <c r="E13" s="217">
        <v>2593628</v>
      </c>
      <c r="F13" s="217"/>
      <c r="G13" s="208" t="s">
        <v>60</v>
      </c>
      <c r="H13" s="208"/>
      <c r="I13" s="208" t="s">
        <v>75</v>
      </c>
      <c r="J13" s="208"/>
      <c r="K13" s="208">
        <v>16</v>
      </c>
      <c r="L13" s="208"/>
    </row>
    <row r="14" spans="1:14" ht="15.75">
      <c r="A14" s="208">
        <v>9</v>
      </c>
      <c r="B14" s="208"/>
      <c r="C14" s="208" t="s">
        <v>61</v>
      </c>
      <c r="D14" s="208"/>
      <c r="E14" s="217">
        <v>1013284</v>
      </c>
      <c r="F14" s="217"/>
      <c r="G14" s="208" t="s">
        <v>62</v>
      </c>
      <c r="H14" s="208"/>
      <c r="I14" s="208" t="s">
        <v>75</v>
      </c>
      <c r="J14" s="208"/>
      <c r="K14" s="208">
        <v>13</v>
      </c>
      <c r="L14" s="208"/>
    </row>
    <row r="15" spans="1:14" ht="15.75">
      <c r="A15" s="208">
        <v>10</v>
      </c>
      <c r="B15" s="208"/>
      <c r="C15" s="208" t="s">
        <v>63</v>
      </c>
      <c r="D15" s="208"/>
      <c r="E15" s="217">
        <v>3500558</v>
      </c>
      <c r="F15" s="217"/>
      <c r="G15" s="208" t="s">
        <v>64</v>
      </c>
      <c r="H15" s="208"/>
      <c r="I15" s="208" t="s">
        <v>76</v>
      </c>
      <c r="J15" s="208"/>
      <c r="K15" s="208">
        <v>15</v>
      </c>
      <c r="L15" s="208"/>
    </row>
    <row r="16" spans="1:14" ht="15.75">
      <c r="A16" s="213">
        <v>11</v>
      </c>
      <c r="B16" s="214"/>
      <c r="C16" s="208" t="s">
        <v>65</v>
      </c>
      <c r="D16" s="208"/>
      <c r="E16" s="217">
        <v>809800</v>
      </c>
      <c r="F16" s="217"/>
      <c r="G16" s="208" t="s">
        <v>66</v>
      </c>
      <c r="H16" s="208"/>
      <c r="I16" s="208" t="s">
        <v>70</v>
      </c>
      <c r="J16" s="208"/>
      <c r="K16" s="208">
        <v>12</v>
      </c>
      <c r="L16" s="208"/>
    </row>
    <row r="17" spans="1:12" ht="15.75">
      <c r="A17" s="213">
        <v>12</v>
      </c>
      <c r="B17" s="214"/>
      <c r="C17" s="208" t="s">
        <v>67</v>
      </c>
      <c r="D17" s="208"/>
      <c r="E17" s="217">
        <v>2269474</v>
      </c>
      <c r="F17" s="217"/>
      <c r="G17" s="208" t="s">
        <v>68</v>
      </c>
      <c r="H17" s="208"/>
      <c r="I17" s="208" t="s">
        <v>92</v>
      </c>
      <c r="J17" s="208"/>
      <c r="K17" s="208">
        <v>12</v>
      </c>
      <c r="L17" s="208"/>
    </row>
    <row r="18" spans="1:12" ht="15.75">
      <c r="A18" s="213">
        <v>13</v>
      </c>
      <c r="B18" s="214"/>
      <c r="C18" s="208" t="s">
        <v>69</v>
      </c>
      <c r="D18" s="208"/>
      <c r="E18" s="217">
        <v>1148200</v>
      </c>
      <c r="F18" s="217"/>
      <c r="G18" s="208" t="s">
        <v>70</v>
      </c>
      <c r="H18" s="208"/>
      <c r="I18" s="208" t="s">
        <v>81</v>
      </c>
      <c r="J18" s="208"/>
      <c r="K18" s="208">
        <v>8</v>
      </c>
      <c r="L18" s="208"/>
    </row>
    <row r="19" spans="1:12" s="10" customFormat="1" ht="15.75">
      <c r="A19" s="213">
        <v>14</v>
      </c>
      <c r="B19" s="214"/>
      <c r="C19" s="228" t="s">
        <v>79</v>
      </c>
      <c r="D19" s="214"/>
      <c r="E19" s="217">
        <v>889600</v>
      </c>
      <c r="F19" s="217"/>
      <c r="G19" s="208" t="s">
        <v>78</v>
      </c>
      <c r="H19" s="208"/>
      <c r="I19" s="208" t="s">
        <v>81</v>
      </c>
      <c r="J19" s="208"/>
      <c r="K19" s="208">
        <v>7</v>
      </c>
      <c r="L19" s="208"/>
    </row>
    <row r="20" spans="1:12" s="10" customFormat="1" ht="15.75">
      <c r="A20" s="208">
        <v>15</v>
      </c>
      <c r="B20" s="208"/>
      <c r="C20" s="208" t="s">
        <v>80</v>
      </c>
      <c r="D20" s="208"/>
      <c r="E20" s="217">
        <v>1538400</v>
      </c>
      <c r="F20" s="217"/>
      <c r="G20" s="208" t="s">
        <v>81</v>
      </c>
      <c r="H20" s="208"/>
      <c r="I20" s="208" t="s">
        <v>93</v>
      </c>
      <c r="J20" s="208"/>
      <c r="K20" s="208">
        <v>7</v>
      </c>
      <c r="L20" s="208"/>
    </row>
    <row r="21" spans="1:12" s="10" customFormat="1" ht="15.75">
      <c r="A21" s="208">
        <v>16</v>
      </c>
      <c r="B21" s="208"/>
      <c r="C21" s="208" t="s">
        <v>82</v>
      </c>
      <c r="D21" s="208"/>
      <c r="E21" s="217">
        <v>1516908</v>
      </c>
      <c r="F21" s="217"/>
      <c r="G21" s="208" t="s">
        <v>83</v>
      </c>
      <c r="H21" s="208"/>
      <c r="I21" s="208" t="s">
        <v>94</v>
      </c>
      <c r="J21" s="208"/>
      <c r="K21" s="208">
        <v>17</v>
      </c>
      <c r="L21" s="208"/>
    </row>
    <row r="22" spans="1:12" s="10" customFormat="1" ht="15.75">
      <c r="A22" s="208">
        <v>17</v>
      </c>
      <c r="B22" s="208"/>
      <c r="C22" s="208" t="s">
        <v>84</v>
      </c>
      <c r="D22" s="208"/>
      <c r="E22" s="217">
        <v>750600</v>
      </c>
      <c r="F22" s="217"/>
      <c r="G22" s="208" t="s">
        <v>85</v>
      </c>
      <c r="H22" s="208"/>
      <c r="I22" s="208" t="s">
        <v>94</v>
      </c>
      <c r="J22" s="208"/>
      <c r="K22" s="208">
        <v>11</v>
      </c>
      <c r="L22" s="208"/>
    </row>
    <row r="23" spans="1:12" ht="15.75">
      <c r="A23" s="208">
        <v>18</v>
      </c>
      <c r="B23" s="208"/>
      <c r="C23" s="208" t="s">
        <v>86</v>
      </c>
      <c r="D23" s="208"/>
      <c r="E23" s="217">
        <v>323000</v>
      </c>
      <c r="F23" s="217"/>
      <c r="G23" s="208" t="s">
        <v>87</v>
      </c>
      <c r="H23" s="208"/>
      <c r="I23" s="208" t="s">
        <v>116</v>
      </c>
      <c r="J23" s="208"/>
      <c r="K23" s="208">
        <v>26</v>
      </c>
      <c r="L23" s="208"/>
    </row>
    <row r="24" spans="1:12" ht="15.75">
      <c r="A24" s="208">
        <v>19</v>
      </c>
      <c r="B24" s="208"/>
      <c r="C24" s="208" t="s">
        <v>88</v>
      </c>
      <c r="D24" s="208"/>
      <c r="E24" s="217">
        <v>1534184</v>
      </c>
      <c r="F24" s="217"/>
      <c r="G24" s="208" t="s">
        <v>89</v>
      </c>
      <c r="H24" s="208"/>
      <c r="I24" s="208" t="s">
        <v>95</v>
      </c>
      <c r="J24" s="208"/>
      <c r="K24" s="207">
        <v>12</v>
      </c>
      <c r="L24" s="207"/>
    </row>
    <row r="25" spans="1:12" ht="15.75">
      <c r="A25" s="208">
        <v>20</v>
      </c>
      <c r="B25" s="208"/>
      <c r="C25" s="208" t="s">
        <v>90</v>
      </c>
      <c r="D25" s="208"/>
      <c r="E25" s="217">
        <v>1004200</v>
      </c>
      <c r="F25" s="217"/>
      <c r="G25" s="208" t="s">
        <v>91</v>
      </c>
      <c r="H25" s="208"/>
      <c r="I25" s="216" t="s">
        <v>95</v>
      </c>
      <c r="J25" s="208"/>
      <c r="K25" s="208">
        <v>9</v>
      </c>
      <c r="L25" s="208"/>
    </row>
    <row r="26" spans="1:12" ht="15.75">
      <c r="A26" s="208">
        <v>21</v>
      </c>
      <c r="B26" s="208"/>
      <c r="C26" s="208" t="s">
        <v>96</v>
      </c>
      <c r="D26" s="208"/>
      <c r="E26" s="217">
        <v>1215800</v>
      </c>
      <c r="F26" s="217"/>
      <c r="G26" s="208" t="s">
        <v>97</v>
      </c>
      <c r="H26" s="208"/>
      <c r="I26" s="216" t="s">
        <v>116</v>
      </c>
      <c r="J26" s="208"/>
      <c r="K26" s="208">
        <v>11</v>
      </c>
      <c r="L26" s="208"/>
    </row>
    <row r="27" spans="1:12" ht="15.75">
      <c r="A27" s="208">
        <v>22</v>
      </c>
      <c r="B27" s="208"/>
      <c r="C27" s="208" t="s">
        <v>126</v>
      </c>
      <c r="D27" s="208"/>
      <c r="E27" s="218">
        <v>365000</v>
      </c>
      <c r="F27" s="219"/>
      <c r="G27" s="213" t="s">
        <v>108</v>
      </c>
      <c r="H27" s="214"/>
      <c r="I27" s="213" t="s">
        <v>117</v>
      </c>
      <c r="J27" s="214"/>
      <c r="K27" s="213">
        <v>8</v>
      </c>
      <c r="L27" s="214"/>
    </row>
    <row r="28" spans="1:12" ht="15.75">
      <c r="A28" s="208">
        <v>23</v>
      </c>
      <c r="B28" s="208"/>
      <c r="C28" s="208" t="s">
        <v>109</v>
      </c>
      <c r="D28" s="208"/>
      <c r="E28" s="218">
        <v>577600</v>
      </c>
      <c r="F28" s="219"/>
      <c r="G28" s="213" t="s">
        <v>108</v>
      </c>
      <c r="H28" s="214"/>
      <c r="I28" s="213" t="s">
        <v>117</v>
      </c>
      <c r="J28" s="214"/>
      <c r="K28" s="213">
        <v>8</v>
      </c>
      <c r="L28" s="214"/>
    </row>
    <row r="29" spans="1:12" ht="15.75">
      <c r="A29" s="208">
        <v>24</v>
      </c>
      <c r="B29" s="208"/>
      <c r="C29" s="208" t="s">
        <v>110</v>
      </c>
      <c r="D29" s="208"/>
      <c r="E29" s="218">
        <v>1518944</v>
      </c>
      <c r="F29" s="219"/>
      <c r="G29" s="213" t="s">
        <v>117</v>
      </c>
      <c r="H29" s="214"/>
      <c r="I29" s="213" t="s">
        <v>118</v>
      </c>
      <c r="J29" s="214"/>
      <c r="K29" s="213">
        <v>12</v>
      </c>
      <c r="L29" s="214"/>
    </row>
    <row r="30" spans="1:12" ht="15.75">
      <c r="A30" s="208">
        <v>25</v>
      </c>
      <c r="B30" s="208"/>
      <c r="C30" s="208" t="s">
        <v>111</v>
      </c>
      <c r="D30" s="208"/>
      <c r="E30" s="218">
        <v>970644</v>
      </c>
      <c r="F30" s="219"/>
      <c r="G30" s="213" t="s">
        <v>119</v>
      </c>
      <c r="H30" s="214"/>
      <c r="I30" s="213" t="s">
        <v>129</v>
      </c>
      <c r="J30" s="214"/>
      <c r="K30" s="213">
        <v>18</v>
      </c>
      <c r="L30" s="214"/>
    </row>
    <row r="31" spans="1:12" ht="15.75">
      <c r="A31" s="208">
        <v>26</v>
      </c>
      <c r="B31" s="208"/>
      <c r="C31" s="208" t="s">
        <v>112</v>
      </c>
      <c r="D31" s="208"/>
      <c r="E31" s="218">
        <v>1301760</v>
      </c>
      <c r="F31" s="219"/>
      <c r="G31" s="208" t="s">
        <v>113</v>
      </c>
      <c r="H31" s="208"/>
      <c r="I31" s="216" t="s">
        <v>129</v>
      </c>
      <c r="J31" s="208"/>
      <c r="K31" s="208">
        <v>12</v>
      </c>
      <c r="L31" s="208"/>
    </row>
    <row r="32" spans="1:12" ht="15.75">
      <c r="A32" s="209">
        <v>27</v>
      </c>
      <c r="B32" s="209"/>
      <c r="C32" s="209" t="s">
        <v>114</v>
      </c>
      <c r="D32" s="209"/>
      <c r="E32" s="210">
        <v>814700</v>
      </c>
      <c r="F32" s="211"/>
      <c r="G32" s="209" t="s">
        <v>115</v>
      </c>
      <c r="H32" s="209"/>
      <c r="I32" s="209" t="s">
        <v>128</v>
      </c>
      <c r="J32" s="209"/>
      <c r="K32" s="208">
        <v>14</v>
      </c>
      <c r="L32" s="208"/>
    </row>
    <row r="33" spans="1:12" ht="15.75">
      <c r="A33" s="208">
        <v>28</v>
      </c>
      <c r="B33" s="208"/>
      <c r="C33" s="208" t="s">
        <v>120</v>
      </c>
      <c r="D33" s="208"/>
      <c r="E33" s="217">
        <v>1949400</v>
      </c>
      <c r="F33" s="217"/>
      <c r="G33" s="208" t="s">
        <v>121</v>
      </c>
      <c r="H33" s="208"/>
      <c r="I33" s="208" t="s">
        <v>128</v>
      </c>
      <c r="J33" s="208"/>
      <c r="K33" s="213">
        <v>8</v>
      </c>
      <c r="L33" s="214"/>
    </row>
    <row r="34" spans="1:12" ht="15.75">
      <c r="A34" s="208">
        <v>29</v>
      </c>
      <c r="B34" s="208"/>
      <c r="C34" s="208" t="s">
        <v>122</v>
      </c>
      <c r="D34" s="208"/>
      <c r="E34" s="217">
        <v>1431400</v>
      </c>
      <c r="F34" s="217"/>
      <c r="G34" s="208" t="s">
        <v>123</v>
      </c>
      <c r="H34" s="208"/>
      <c r="I34" s="213" t="s">
        <v>127</v>
      </c>
      <c r="J34" s="214"/>
      <c r="K34" s="213">
        <v>10</v>
      </c>
      <c r="L34" s="214"/>
    </row>
    <row r="35" spans="1:12" ht="15.75">
      <c r="A35" s="208" t="s">
        <v>5</v>
      </c>
      <c r="B35" s="208"/>
      <c r="C35" s="208"/>
      <c r="D35" s="208"/>
      <c r="E35" s="205">
        <f>SUM(E6:F34)</f>
        <v>40110698</v>
      </c>
      <c r="F35" s="206"/>
      <c r="G35" s="216"/>
      <c r="H35" s="208"/>
      <c r="I35" s="216"/>
      <c r="J35" s="208"/>
      <c r="K35" s="212"/>
      <c r="L35" s="212"/>
    </row>
    <row r="36" spans="1:12">
      <c r="A36" s="215"/>
      <c r="B36" s="215"/>
      <c r="C36" s="190"/>
      <c r="D36" s="190"/>
      <c r="E36" s="215"/>
      <c r="F36" s="215"/>
      <c r="G36" s="215"/>
      <c r="H36" s="215"/>
    </row>
  </sheetData>
  <mergeCells count="192">
    <mergeCell ref="A1:J1"/>
    <mergeCell ref="A3:J3"/>
    <mergeCell ref="A2:J2"/>
    <mergeCell ref="A25:B25"/>
    <mergeCell ref="C25:D25"/>
    <mergeCell ref="E25:F25"/>
    <mergeCell ref="I27:J27"/>
    <mergeCell ref="K27:L27"/>
    <mergeCell ref="A28:B28"/>
    <mergeCell ref="I28:J28"/>
    <mergeCell ref="E19:F19"/>
    <mergeCell ref="G19:H19"/>
    <mergeCell ref="I19:J19"/>
    <mergeCell ref="K19:L19"/>
    <mergeCell ref="A19:B19"/>
    <mergeCell ref="C19:D19"/>
    <mergeCell ref="A22:B22"/>
    <mergeCell ref="C22:D22"/>
    <mergeCell ref="E22:F22"/>
    <mergeCell ref="G22:H22"/>
    <mergeCell ref="I22:J22"/>
    <mergeCell ref="A21:B21"/>
    <mergeCell ref="C21:D21"/>
    <mergeCell ref="E21:F21"/>
    <mergeCell ref="A29:B29"/>
    <mergeCell ref="A30:B30"/>
    <mergeCell ref="C28:D28"/>
    <mergeCell ref="C29:D29"/>
    <mergeCell ref="C30:D30"/>
    <mergeCell ref="E28:F28"/>
    <mergeCell ref="E29:F29"/>
    <mergeCell ref="E30:F30"/>
    <mergeCell ref="G28:H28"/>
    <mergeCell ref="G29:H29"/>
    <mergeCell ref="G30:H30"/>
    <mergeCell ref="K23:L23"/>
    <mergeCell ref="C23:D23"/>
    <mergeCell ref="A23:B23"/>
    <mergeCell ref="E23:F23"/>
    <mergeCell ref="G23:H23"/>
    <mergeCell ref="A24:B24"/>
    <mergeCell ref="C24:D24"/>
    <mergeCell ref="E24:F24"/>
    <mergeCell ref="G24:H24"/>
    <mergeCell ref="G21:H21"/>
    <mergeCell ref="I21:J21"/>
    <mergeCell ref="K21:L21"/>
    <mergeCell ref="A20:B20"/>
    <mergeCell ref="C20:D20"/>
    <mergeCell ref="E20:F20"/>
    <mergeCell ref="G20:H20"/>
    <mergeCell ref="I20:J20"/>
    <mergeCell ref="K20:L20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E16:F16"/>
    <mergeCell ref="G16:H16"/>
    <mergeCell ref="I16:J16"/>
    <mergeCell ref="K16:L16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K10:L10"/>
    <mergeCell ref="A9:B9"/>
    <mergeCell ref="C9:D9"/>
    <mergeCell ref="E9:F9"/>
    <mergeCell ref="G9:H9"/>
    <mergeCell ref="I9:J9"/>
    <mergeCell ref="K9:L9"/>
    <mergeCell ref="K12:L12"/>
    <mergeCell ref="A11:B11"/>
    <mergeCell ref="C11:D11"/>
    <mergeCell ref="E11:F11"/>
    <mergeCell ref="G11:H11"/>
    <mergeCell ref="I11:J11"/>
    <mergeCell ref="K11:L11"/>
    <mergeCell ref="K6:L6"/>
    <mergeCell ref="A5:B5"/>
    <mergeCell ref="C5:D5"/>
    <mergeCell ref="E5:F5"/>
    <mergeCell ref="G5:H5"/>
    <mergeCell ref="I5:J5"/>
    <mergeCell ref="K5:L5"/>
    <mergeCell ref="A27:B27"/>
    <mergeCell ref="C27:D27"/>
    <mergeCell ref="E27:F27"/>
    <mergeCell ref="G27:H27"/>
    <mergeCell ref="K22:L22"/>
    <mergeCell ref="K8:L8"/>
    <mergeCell ref="A7:B7"/>
    <mergeCell ref="C7:D7"/>
    <mergeCell ref="E7:F7"/>
    <mergeCell ref="G7:H7"/>
    <mergeCell ref="I7:J7"/>
    <mergeCell ref="K7:L7"/>
    <mergeCell ref="A10:B10"/>
    <mergeCell ref="C10:D10"/>
    <mergeCell ref="E10:F10"/>
    <mergeCell ref="G10:H10"/>
    <mergeCell ref="I10:J10"/>
    <mergeCell ref="A33:B33"/>
    <mergeCell ref="A34:B34"/>
    <mergeCell ref="A6:B6"/>
    <mergeCell ref="C6:D6"/>
    <mergeCell ref="E6:F6"/>
    <mergeCell ref="G6:H6"/>
    <mergeCell ref="I6:J6"/>
    <mergeCell ref="A8:B8"/>
    <mergeCell ref="C8:D8"/>
    <mergeCell ref="E8:F8"/>
    <mergeCell ref="G8:H8"/>
    <mergeCell ref="I8:J8"/>
    <mergeCell ref="A12:B12"/>
    <mergeCell ref="C12:D12"/>
    <mergeCell ref="E12:F12"/>
    <mergeCell ref="G12:H12"/>
    <mergeCell ref="I12:J12"/>
    <mergeCell ref="A16:B16"/>
    <mergeCell ref="C16:D16"/>
    <mergeCell ref="G34:H34"/>
    <mergeCell ref="C33:D33"/>
    <mergeCell ref="C34:D34"/>
    <mergeCell ref="E33:F33"/>
    <mergeCell ref="E34:F34"/>
    <mergeCell ref="A36:B36"/>
    <mergeCell ref="C36:D36"/>
    <mergeCell ref="E36:F36"/>
    <mergeCell ref="G36:H36"/>
    <mergeCell ref="I24:J24"/>
    <mergeCell ref="I23:J23"/>
    <mergeCell ref="I25:J25"/>
    <mergeCell ref="A35:D35"/>
    <mergeCell ref="I26:J26"/>
    <mergeCell ref="I31:J31"/>
    <mergeCell ref="I32:J32"/>
    <mergeCell ref="I35:J35"/>
    <mergeCell ref="G25:H25"/>
    <mergeCell ref="G35:H35"/>
    <mergeCell ref="A26:B26"/>
    <mergeCell ref="C26:D26"/>
    <mergeCell ref="E26:F26"/>
    <mergeCell ref="G26:H26"/>
    <mergeCell ref="A31:B31"/>
    <mergeCell ref="C31:D31"/>
    <mergeCell ref="E31:F31"/>
    <mergeCell ref="G31:H31"/>
    <mergeCell ref="A32:B32"/>
    <mergeCell ref="G33:H33"/>
    <mergeCell ref="E35:F35"/>
    <mergeCell ref="K24:L24"/>
    <mergeCell ref="K25:L25"/>
    <mergeCell ref="C32:D32"/>
    <mergeCell ref="E32:F32"/>
    <mergeCell ref="G32:H32"/>
    <mergeCell ref="K26:L26"/>
    <mergeCell ref="K31:L31"/>
    <mergeCell ref="K32:L32"/>
    <mergeCell ref="K35:L35"/>
    <mergeCell ref="I33:J33"/>
    <mergeCell ref="K33:L33"/>
    <mergeCell ref="I34:J34"/>
    <mergeCell ref="K34:L34"/>
    <mergeCell ref="I29:J29"/>
    <mergeCell ref="I30:J30"/>
    <mergeCell ref="K28:L28"/>
    <mergeCell ref="K29:L29"/>
    <mergeCell ref="K30:L30"/>
  </mergeCells>
  <pageMargins left="0.7" right="0.2" top="0.75" bottom="0.75" header="0.3" footer="0.3"/>
  <pageSetup paperSize="9" orientation="portrait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K2" sqref="K2"/>
    </sheetView>
  </sheetViews>
  <sheetFormatPr defaultRowHeight="15"/>
  <cols>
    <col min="2" max="2" width="8.85546875" customWidth="1"/>
    <col min="3" max="3" width="9.5703125" customWidth="1"/>
    <col min="4" max="4" width="16.85546875" customWidth="1"/>
    <col min="5" max="5" width="9.140625" customWidth="1"/>
    <col min="6" max="6" width="14.7109375" customWidth="1"/>
    <col min="8" max="8" width="16.85546875" customWidth="1"/>
  </cols>
  <sheetData>
    <row r="1" spans="1:9" ht="18.75">
      <c r="A1" s="227" t="s">
        <v>100</v>
      </c>
      <c r="B1" s="227"/>
      <c r="C1" s="227"/>
      <c r="D1" s="227"/>
      <c r="E1" s="227"/>
      <c r="F1" s="227"/>
      <c r="G1" s="227"/>
      <c r="H1" s="227"/>
      <c r="I1" s="227"/>
    </row>
    <row r="2" spans="1:9" ht="18.75">
      <c r="A2" s="227" t="s">
        <v>98</v>
      </c>
      <c r="B2" s="227"/>
      <c r="C2" s="227"/>
      <c r="D2" s="227"/>
      <c r="E2" s="227"/>
      <c r="F2" s="227"/>
      <c r="G2" s="227"/>
      <c r="H2" s="227"/>
      <c r="I2" s="227"/>
    </row>
    <row r="3" spans="1:9" ht="18.75">
      <c r="A3" s="235" t="s">
        <v>99</v>
      </c>
      <c r="B3" s="235"/>
      <c r="C3" s="235"/>
      <c r="D3" s="235"/>
      <c r="E3" s="235"/>
      <c r="F3" s="235"/>
      <c r="G3" s="235"/>
      <c r="H3" s="235"/>
      <c r="I3" s="235"/>
    </row>
    <row r="4" spans="1:9" ht="4.5" customHeight="1">
      <c r="A4" s="215"/>
      <c r="B4" s="215"/>
      <c r="C4" s="215"/>
      <c r="D4" s="215"/>
      <c r="E4" s="215"/>
      <c r="F4" s="215"/>
      <c r="G4" s="215"/>
      <c r="H4" s="215"/>
      <c r="I4" s="215"/>
    </row>
    <row r="5" spans="1:9" ht="81" customHeight="1">
      <c r="A5" s="234" t="s">
        <v>101</v>
      </c>
      <c r="B5" s="234"/>
      <c r="C5" s="230" t="s">
        <v>102</v>
      </c>
      <c r="D5" s="231"/>
      <c r="E5" s="230" t="s">
        <v>104</v>
      </c>
      <c r="F5" s="231"/>
      <c r="G5" s="232" t="s">
        <v>105</v>
      </c>
      <c r="H5" s="233"/>
    </row>
    <row r="6" spans="1:9" ht="33" customHeight="1">
      <c r="A6" s="234"/>
      <c r="B6" s="234"/>
      <c r="C6" s="25" t="s">
        <v>103</v>
      </c>
      <c r="D6" s="25" t="s">
        <v>33</v>
      </c>
      <c r="E6" s="25" t="s">
        <v>103</v>
      </c>
      <c r="F6" s="25" t="s">
        <v>33</v>
      </c>
      <c r="G6" s="25" t="s">
        <v>103</v>
      </c>
      <c r="H6" s="25" t="s">
        <v>33</v>
      </c>
    </row>
    <row r="7" spans="1:9" ht="18.75">
      <c r="A7" s="234" t="s">
        <v>1</v>
      </c>
      <c r="B7" s="234"/>
      <c r="C7" s="25">
        <v>362</v>
      </c>
      <c r="D7" s="26">
        <v>1810000</v>
      </c>
      <c r="E7" s="25">
        <v>68</v>
      </c>
      <c r="F7" s="26">
        <v>340000</v>
      </c>
      <c r="G7" s="27">
        <f>C7+E7</f>
        <v>430</v>
      </c>
      <c r="H7" s="26">
        <f>D7+F7</f>
        <v>2150000</v>
      </c>
    </row>
    <row r="8" spans="1:9" ht="18.75">
      <c r="A8" s="234" t="s">
        <v>106</v>
      </c>
      <c r="B8" s="234"/>
      <c r="C8" s="25">
        <v>427</v>
      </c>
      <c r="D8" s="26">
        <v>1281000</v>
      </c>
      <c r="E8" s="25"/>
      <c r="F8" s="26"/>
      <c r="G8" s="27">
        <f t="shared" ref="G8:G12" si="0">C8+E8</f>
        <v>427</v>
      </c>
      <c r="H8" s="26">
        <f t="shared" ref="H8:H12" si="1">D8+F8</f>
        <v>1281000</v>
      </c>
    </row>
    <row r="9" spans="1:9" ht="18.75">
      <c r="A9" s="234" t="s">
        <v>107</v>
      </c>
      <c r="B9" s="234"/>
      <c r="C9" s="25">
        <v>919</v>
      </c>
      <c r="D9" s="26">
        <v>4595000</v>
      </c>
      <c r="E9" s="25">
        <v>189</v>
      </c>
      <c r="F9" s="26">
        <v>945000</v>
      </c>
      <c r="G9" s="27">
        <f t="shared" si="0"/>
        <v>1108</v>
      </c>
      <c r="H9" s="26">
        <f t="shared" si="1"/>
        <v>5540000</v>
      </c>
    </row>
    <row r="10" spans="1:9" ht="18.75">
      <c r="A10" s="234" t="s">
        <v>3</v>
      </c>
      <c r="B10" s="234"/>
      <c r="C10" s="25">
        <v>991</v>
      </c>
      <c r="D10" s="26">
        <v>2961800</v>
      </c>
      <c r="E10" s="25">
        <v>142</v>
      </c>
      <c r="F10" s="26">
        <v>423400</v>
      </c>
      <c r="G10" s="27">
        <f t="shared" si="0"/>
        <v>1133</v>
      </c>
      <c r="H10" s="26">
        <f t="shared" si="1"/>
        <v>3385200</v>
      </c>
    </row>
    <row r="11" spans="1:9" ht="18.75">
      <c r="A11" s="234" t="s">
        <v>4</v>
      </c>
      <c r="B11" s="234"/>
      <c r="C11" s="25">
        <v>1425</v>
      </c>
      <c r="D11" s="26">
        <v>14250000</v>
      </c>
      <c r="E11" s="25">
        <v>164</v>
      </c>
      <c r="F11" s="26">
        <v>1640000</v>
      </c>
      <c r="G11" s="27">
        <f t="shared" si="0"/>
        <v>1589</v>
      </c>
      <c r="H11" s="26">
        <f t="shared" si="1"/>
        <v>15890000</v>
      </c>
    </row>
    <row r="12" spans="1:9" ht="18.75">
      <c r="A12" s="234" t="s">
        <v>37</v>
      </c>
      <c r="B12" s="234"/>
      <c r="C12" s="25">
        <v>2485</v>
      </c>
      <c r="D12" s="26">
        <v>2485000</v>
      </c>
      <c r="E12" s="25">
        <v>764</v>
      </c>
      <c r="F12" s="26">
        <v>764000</v>
      </c>
      <c r="G12" s="27">
        <f t="shared" si="0"/>
        <v>3249</v>
      </c>
      <c r="H12" s="26">
        <f t="shared" si="1"/>
        <v>3249000</v>
      </c>
    </row>
    <row r="13" spans="1:9" ht="19.5" thickBot="1">
      <c r="A13" s="229" t="s">
        <v>5</v>
      </c>
      <c r="B13" s="229"/>
      <c r="C13" s="28">
        <f>C7+C8+C9+C10+C11+C12</f>
        <v>6609</v>
      </c>
      <c r="D13" s="29">
        <f>D7+D8+D9+D10+D11+D12</f>
        <v>27382800</v>
      </c>
      <c r="E13" s="28">
        <f t="shared" ref="E13:H13" si="2">E7+E8+E9+E10+E11+E12</f>
        <v>1327</v>
      </c>
      <c r="F13" s="29">
        <f>F7+F8+F9+F10+F11+F12</f>
        <v>4112400</v>
      </c>
      <c r="G13" s="28">
        <f t="shared" si="2"/>
        <v>7936</v>
      </c>
      <c r="H13" s="28">
        <f t="shared" si="2"/>
        <v>31495200</v>
      </c>
    </row>
    <row r="14" spans="1:9" ht="15.75" thickTop="1">
      <c r="A14" s="215"/>
      <c r="B14" s="215"/>
    </row>
  </sheetData>
  <mergeCells count="16">
    <mergeCell ref="A1:I1"/>
    <mergeCell ref="A2:I2"/>
    <mergeCell ref="A3:I3"/>
    <mergeCell ref="A4:I4"/>
    <mergeCell ref="A5:B6"/>
    <mergeCell ref="A13:B13"/>
    <mergeCell ref="A14:B14"/>
    <mergeCell ref="C5:D5"/>
    <mergeCell ref="E5:F5"/>
    <mergeCell ref="G5:H5"/>
    <mergeCell ref="A7:B7"/>
    <mergeCell ref="A8:B8"/>
    <mergeCell ref="A9:B9"/>
    <mergeCell ref="A10:B10"/>
    <mergeCell ref="A11:B11"/>
    <mergeCell ref="A12:B12"/>
  </mergeCells>
  <pageMargins left="0.45" right="0.2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2" sqref="A2:F2"/>
    </sheetView>
  </sheetViews>
  <sheetFormatPr defaultRowHeight="15"/>
  <cols>
    <col min="1" max="1" width="19" style="7" customWidth="1"/>
    <col min="2" max="2" width="9.140625" style="7"/>
    <col min="3" max="3" width="8.85546875" style="7" customWidth="1"/>
    <col min="4" max="4" width="28.5703125" style="7" customWidth="1"/>
    <col min="5" max="5" width="14.28515625" style="7" customWidth="1"/>
    <col min="6" max="6" width="13.42578125" style="7" customWidth="1"/>
    <col min="7" max="7" width="9.140625" style="7"/>
    <col min="8" max="8" width="10.42578125" style="7" customWidth="1"/>
    <col min="9" max="16384" width="9.140625" style="7"/>
  </cols>
  <sheetData>
    <row r="1" spans="1:8" ht="18.75">
      <c r="A1" s="245" t="s">
        <v>143</v>
      </c>
      <c r="B1" s="245"/>
      <c r="C1" s="245"/>
      <c r="D1" s="245"/>
      <c r="E1" s="245"/>
      <c r="F1" s="245"/>
    </row>
    <row r="2" spans="1:8" ht="15" customHeight="1">
      <c r="A2" s="245" t="s">
        <v>156</v>
      </c>
      <c r="B2" s="245"/>
      <c r="C2" s="245"/>
      <c r="D2" s="245"/>
      <c r="E2" s="245"/>
      <c r="F2" s="245"/>
    </row>
    <row r="3" spans="1:8" ht="17.25" thickBot="1">
      <c r="A3" s="32" t="s">
        <v>141</v>
      </c>
      <c r="B3" s="238" t="s">
        <v>142</v>
      </c>
      <c r="C3" s="238"/>
      <c r="D3" s="238"/>
      <c r="E3" s="51" t="s">
        <v>136</v>
      </c>
      <c r="F3" s="32" t="s">
        <v>105</v>
      </c>
    </row>
    <row r="4" spans="1:8" ht="17.25" thickBot="1">
      <c r="A4" s="239" t="s">
        <v>144</v>
      </c>
      <c r="B4" s="236" t="s">
        <v>154</v>
      </c>
      <c r="C4" s="236"/>
      <c r="D4" s="236"/>
      <c r="E4" s="53"/>
      <c r="F4" s="241">
        <f>E9+E8+E7+E6+E5</f>
        <v>0</v>
      </c>
      <c r="H4" s="63"/>
    </row>
    <row r="5" spans="1:8" ht="16.5">
      <c r="A5" s="240"/>
      <c r="B5" s="250" t="s">
        <v>134</v>
      </c>
      <c r="C5" s="251"/>
      <c r="D5" s="252"/>
      <c r="E5" s="62"/>
      <c r="F5" s="242"/>
      <c r="H5" s="63"/>
    </row>
    <row r="6" spans="1:8" ht="16.5">
      <c r="A6" s="240"/>
      <c r="B6" s="253" t="s">
        <v>151</v>
      </c>
      <c r="C6" s="254"/>
      <c r="D6" s="255"/>
      <c r="E6" s="62"/>
      <c r="F6" s="242"/>
      <c r="H6" s="63"/>
    </row>
    <row r="7" spans="1:8" ht="16.5">
      <c r="A7" s="240"/>
      <c r="B7" s="253" t="s">
        <v>135</v>
      </c>
      <c r="C7" s="254"/>
      <c r="D7" s="255"/>
      <c r="E7" s="62"/>
      <c r="F7" s="242"/>
      <c r="H7" s="63"/>
    </row>
    <row r="8" spans="1:8" ht="17.25" thickBot="1">
      <c r="A8" s="240"/>
      <c r="B8" s="256" t="s">
        <v>152</v>
      </c>
      <c r="C8" s="257"/>
      <c r="D8" s="258"/>
      <c r="E8" s="54"/>
      <c r="F8" s="242"/>
      <c r="H8" s="63"/>
    </row>
    <row r="9" spans="1:8" ht="17.25" thickBot="1">
      <c r="A9" s="240"/>
      <c r="B9" s="259"/>
      <c r="C9" s="260"/>
      <c r="D9" s="261"/>
      <c r="E9" s="61"/>
      <c r="F9" s="243"/>
      <c r="H9" s="63"/>
    </row>
    <row r="10" spans="1:8" ht="21.75" customHeight="1" thickBot="1">
      <c r="A10" s="55" t="s">
        <v>10</v>
      </c>
      <c r="B10" s="236" t="s">
        <v>150</v>
      </c>
      <c r="C10" s="236"/>
      <c r="D10" s="236"/>
      <c r="E10" s="50"/>
      <c r="F10" s="52">
        <f>E10</f>
        <v>0</v>
      </c>
      <c r="H10" s="44"/>
    </row>
    <row r="11" spans="1:8" ht="16.5">
      <c r="A11" s="248" t="s">
        <v>9</v>
      </c>
      <c r="B11" s="244" t="s">
        <v>150</v>
      </c>
      <c r="C11" s="244"/>
      <c r="D11" s="244"/>
      <c r="E11" s="67"/>
      <c r="F11" s="262">
        <f>E12+E11</f>
        <v>0</v>
      </c>
      <c r="H11" s="44"/>
    </row>
    <row r="12" spans="1:8" ht="17.25" thickBot="1">
      <c r="A12" s="249"/>
      <c r="B12" s="247" t="s">
        <v>153</v>
      </c>
      <c r="C12" s="247"/>
      <c r="D12" s="247"/>
      <c r="E12" s="64"/>
      <c r="F12" s="243"/>
      <c r="H12" s="44"/>
    </row>
    <row r="13" spans="1:8" ht="17.25" thickBot="1">
      <c r="A13" s="55" t="s">
        <v>24</v>
      </c>
      <c r="B13" s="237" t="s">
        <v>150</v>
      </c>
      <c r="C13" s="237"/>
      <c r="D13" s="237"/>
      <c r="E13" s="68"/>
      <c r="F13" s="65">
        <f>E13</f>
        <v>0</v>
      </c>
      <c r="H13" s="44"/>
    </row>
    <row r="14" spans="1:8" ht="17.25" thickBot="1">
      <c r="A14" s="57" t="s">
        <v>8</v>
      </c>
      <c r="B14" s="236" t="s">
        <v>150</v>
      </c>
      <c r="C14" s="236"/>
      <c r="D14" s="236"/>
      <c r="E14" s="69"/>
      <c r="F14" s="65">
        <f t="shared" ref="F14:F27" si="0">E14</f>
        <v>0</v>
      </c>
    </row>
    <row r="15" spans="1:8" ht="17.25" thickBot="1">
      <c r="A15" s="55" t="s">
        <v>15</v>
      </c>
      <c r="B15" s="236" t="s">
        <v>150</v>
      </c>
      <c r="C15" s="236"/>
      <c r="D15" s="236"/>
      <c r="E15" s="70"/>
      <c r="F15" s="65">
        <f t="shared" si="0"/>
        <v>0</v>
      </c>
    </row>
    <row r="16" spans="1:8" ht="17.25" thickBot="1">
      <c r="A16" s="56" t="s">
        <v>18</v>
      </c>
      <c r="B16" s="236" t="s">
        <v>150</v>
      </c>
      <c r="C16" s="236"/>
      <c r="D16" s="236"/>
      <c r="E16" s="70"/>
      <c r="F16" s="65">
        <f t="shared" si="0"/>
        <v>0</v>
      </c>
    </row>
    <row r="17" spans="1:6" ht="17.25" thickBot="1">
      <c r="A17" s="55" t="s">
        <v>23</v>
      </c>
      <c r="B17" s="236" t="s">
        <v>150</v>
      </c>
      <c r="C17" s="236"/>
      <c r="D17" s="236"/>
      <c r="E17" s="70"/>
      <c r="F17" s="65">
        <f t="shared" si="0"/>
        <v>0</v>
      </c>
    </row>
    <row r="18" spans="1:6" ht="17.25" thickBot="1">
      <c r="A18" s="55" t="s">
        <v>13</v>
      </c>
      <c r="B18" s="236" t="s">
        <v>150</v>
      </c>
      <c r="C18" s="236"/>
      <c r="D18" s="236"/>
      <c r="E18" s="70"/>
      <c r="F18" s="65">
        <f t="shared" si="0"/>
        <v>0</v>
      </c>
    </row>
    <row r="19" spans="1:6" ht="17.25" thickBot="1">
      <c r="A19" s="55" t="s">
        <v>22</v>
      </c>
      <c r="B19" s="236" t="s">
        <v>150</v>
      </c>
      <c r="C19" s="236"/>
      <c r="D19" s="236"/>
      <c r="E19" s="70"/>
      <c r="F19" s="65">
        <f t="shared" si="0"/>
        <v>0</v>
      </c>
    </row>
    <row r="20" spans="1:6" ht="17.25" thickBot="1">
      <c r="A20" s="55" t="s">
        <v>12</v>
      </c>
      <c r="B20" s="236" t="s">
        <v>150</v>
      </c>
      <c r="C20" s="236"/>
      <c r="D20" s="236"/>
      <c r="E20" s="70"/>
      <c r="F20" s="65">
        <f t="shared" si="0"/>
        <v>0</v>
      </c>
    </row>
    <row r="21" spans="1:6" ht="17.25" thickBot="1">
      <c r="A21" s="55" t="s">
        <v>16</v>
      </c>
      <c r="B21" s="236" t="s">
        <v>150</v>
      </c>
      <c r="C21" s="236"/>
      <c r="D21" s="236"/>
      <c r="E21" s="70"/>
      <c r="F21" s="65">
        <f t="shared" si="0"/>
        <v>0</v>
      </c>
    </row>
    <row r="22" spans="1:6" ht="17.25" thickBot="1">
      <c r="A22" s="57" t="s">
        <v>11</v>
      </c>
      <c r="B22" s="236" t="s">
        <v>150</v>
      </c>
      <c r="C22" s="236"/>
      <c r="D22" s="236"/>
      <c r="E22" s="70"/>
      <c r="F22" s="65">
        <f t="shared" si="0"/>
        <v>0</v>
      </c>
    </row>
    <row r="23" spans="1:6" ht="17.25" thickBot="1">
      <c r="A23" s="55" t="s">
        <v>21</v>
      </c>
      <c r="B23" s="236" t="s">
        <v>150</v>
      </c>
      <c r="C23" s="236"/>
      <c r="D23" s="236"/>
      <c r="E23" s="70"/>
      <c r="F23" s="65">
        <f t="shared" si="0"/>
        <v>0</v>
      </c>
    </row>
    <row r="24" spans="1:6" ht="17.25" thickBot="1">
      <c r="A24" s="56" t="s">
        <v>14</v>
      </c>
      <c r="B24" s="236" t="s">
        <v>150</v>
      </c>
      <c r="C24" s="236"/>
      <c r="D24" s="236"/>
      <c r="E24" s="70"/>
      <c r="F24" s="65">
        <f t="shared" si="0"/>
        <v>0</v>
      </c>
    </row>
    <row r="25" spans="1:6" ht="17.25" thickBot="1">
      <c r="A25" s="55" t="s">
        <v>17</v>
      </c>
      <c r="B25" s="236" t="s">
        <v>150</v>
      </c>
      <c r="C25" s="236"/>
      <c r="D25" s="236"/>
      <c r="E25" s="70"/>
      <c r="F25" s="65">
        <f t="shared" si="0"/>
        <v>0</v>
      </c>
    </row>
    <row r="26" spans="1:6" ht="17.25" thickBot="1">
      <c r="A26" s="55" t="s">
        <v>20</v>
      </c>
      <c r="B26" s="236" t="s">
        <v>150</v>
      </c>
      <c r="C26" s="236"/>
      <c r="D26" s="236"/>
      <c r="E26" s="70"/>
      <c r="F26" s="65">
        <f t="shared" si="0"/>
        <v>0</v>
      </c>
    </row>
    <row r="27" spans="1:6" ht="16.5">
      <c r="A27" s="71" t="s">
        <v>19</v>
      </c>
      <c r="B27" s="246" t="s">
        <v>150</v>
      </c>
      <c r="C27" s="246"/>
      <c r="D27" s="246"/>
      <c r="E27" s="72"/>
      <c r="F27" s="66">
        <f t="shared" si="0"/>
        <v>0</v>
      </c>
    </row>
    <row r="28" spans="1:6" ht="19.5" thickBot="1">
      <c r="A28" s="265" t="s">
        <v>5</v>
      </c>
      <c r="B28" s="265"/>
      <c r="C28" s="265"/>
      <c r="D28" s="265"/>
      <c r="E28" s="265"/>
      <c r="F28" s="73">
        <f>SUM(F4:F27)</f>
        <v>0</v>
      </c>
    </row>
    <row r="29" spans="1:6" ht="17.25" thickTop="1">
      <c r="A29" s="58"/>
      <c r="B29" s="59"/>
      <c r="C29" s="59"/>
      <c r="D29" s="59"/>
      <c r="E29" s="60"/>
      <c r="F29" s="33"/>
    </row>
    <row r="30" spans="1:6">
      <c r="B30" s="263"/>
      <c r="C30" s="264"/>
      <c r="D30" s="190"/>
      <c r="E30" s="190"/>
      <c r="F30" s="10"/>
    </row>
  </sheetData>
  <mergeCells count="34">
    <mergeCell ref="B21:D21"/>
    <mergeCell ref="B22:D22"/>
    <mergeCell ref="B30:C30"/>
    <mergeCell ref="D30:E30"/>
    <mergeCell ref="A28:E28"/>
    <mergeCell ref="A1:F1"/>
    <mergeCell ref="B26:D26"/>
    <mergeCell ref="B27:D27"/>
    <mergeCell ref="B12:D12"/>
    <mergeCell ref="A11:A12"/>
    <mergeCell ref="B5:D5"/>
    <mergeCell ref="B6:D6"/>
    <mergeCell ref="B7:D7"/>
    <mergeCell ref="B8:D8"/>
    <mergeCell ref="B9:D9"/>
    <mergeCell ref="B10:D10"/>
    <mergeCell ref="B23:D23"/>
    <mergeCell ref="F11:F12"/>
    <mergeCell ref="B24:D24"/>
    <mergeCell ref="B25:D25"/>
    <mergeCell ref="A2:F2"/>
    <mergeCell ref="B3:D3"/>
    <mergeCell ref="B4:D4"/>
    <mergeCell ref="A4:A9"/>
    <mergeCell ref="F4:F9"/>
    <mergeCell ref="B11:D11"/>
    <mergeCell ref="B18:D18"/>
    <mergeCell ref="B19:D19"/>
    <mergeCell ref="B20:D20"/>
    <mergeCell ref="B13:D13"/>
    <mergeCell ref="B14:D14"/>
    <mergeCell ref="B15:D15"/>
    <mergeCell ref="B16:D16"/>
    <mergeCell ref="B17:D17"/>
  </mergeCells>
  <pageMargins left="0.42" right="0.04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cost classfication</vt:lpstr>
      <vt:lpstr>traveling</vt:lpstr>
      <vt:lpstr>Sheet2</vt:lpstr>
      <vt:lpstr>Sheet3</vt:lpstr>
      <vt:lpstr>other cost</vt:lpstr>
      <vt:lpstr>'cost classfication'!Print_Area</vt:lpstr>
    </vt:vector>
  </TitlesOfParts>
  <Company>Samurdhi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SAMURDHI</dc:creator>
  <cp:lastModifiedBy>Windows User</cp:lastModifiedBy>
  <cp:lastPrinted>2020-01-03T04:15:41Z</cp:lastPrinted>
  <dcterms:created xsi:type="dcterms:W3CDTF">2008-02-15T03:00:54Z</dcterms:created>
  <dcterms:modified xsi:type="dcterms:W3CDTF">2020-01-18T03:54:35Z</dcterms:modified>
</cp:coreProperties>
</file>